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730" windowWidth="20055" windowHeight="7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2" i="1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J129"/>
  <c r="I127"/>
  <c r="I128"/>
  <c r="I126"/>
  <c r="I30"/>
  <c r="J30"/>
  <c r="I131" l="1"/>
  <c r="I153"/>
  <c r="E153"/>
  <c r="D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E129"/>
  <c r="D129"/>
  <c r="I129"/>
  <c r="J123"/>
  <c r="J156" s="1"/>
  <c r="E123"/>
  <c r="D123"/>
  <c r="H87"/>
  <c r="H86"/>
  <c r="H85"/>
  <c r="H84"/>
  <c r="H83"/>
  <c r="H82"/>
  <c r="H81"/>
  <c r="H80"/>
  <c r="H79"/>
  <c r="H78"/>
  <c r="H77"/>
  <c r="H76"/>
  <c r="H75"/>
  <c r="H74"/>
  <c r="H73"/>
  <c r="I72"/>
  <c r="I71"/>
  <c r="I70"/>
  <c r="H69"/>
  <c r="H68"/>
  <c r="H67"/>
  <c r="H66"/>
  <c r="H65"/>
  <c r="H64"/>
  <c r="I63"/>
  <c r="H62"/>
  <c r="I62" s="1"/>
  <c r="I61"/>
  <c r="I60"/>
  <c r="I59"/>
  <c r="H58"/>
  <c r="H57"/>
  <c r="H56"/>
  <c r="H55"/>
  <c r="H54"/>
  <c r="H53"/>
  <c r="H52"/>
  <c r="H51"/>
  <c r="H50"/>
  <c r="H49"/>
  <c r="H48"/>
  <c r="H47"/>
  <c r="H46"/>
  <c r="H45"/>
  <c r="H44"/>
  <c r="H43"/>
  <c r="H42"/>
  <c r="I41"/>
  <c r="I40"/>
  <c r="I39"/>
  <c r="I38"/>
  <c r="I123" s="1"/>
  <c r="H37"/>
  <c r="H36"/>
  <c r="H35"/>
  <c r="H34"/>
  <c r="H33"/>
  <c r="H32"/>
  <c r="E30"/>
  <c r="D30"/>
  <c r="E156" l="1"/>
  <c r="D156"/>
  <c r="I156"/>
</calcChain>
</file>

<file path=xl/sharedStrings.xml><?xml version="1.0" encoding="utf-8"?>
<sst xmlns="http://schemas.openxmlformats.org/spreadsheetml/2006/main" count="1182" uniqueCount="322">
  <si>
    <t xml:space="preserve">ЦАГДААГИЙН ЕРӨНХИЙ ГАЗРЫН 2015 ОНЫ 08 ДУГААР САРЫН БАРАА, АЖИЛ, ҮЙЛЧИЛГЭЭ ХУДАЛДАН АВАЛТЫН ТАЙЛАН </t>
  </si>
  <si>
    <t>(төгрөгөөр)</t>
  </si>
  <si>
    <t xml:space="preserve">2015 онд худалдан авах ажиллагааны нэрс </t>
  </si>
  <si>
    <t>Хэрэгжүүлэх хугацаа</t>
  </si>
  <si>
    <t xml:space="preserve">Батлагдсан төсөвт өртөг   /мян.төг/ </t>
  </si>
  <si>
    <t xml:space="preserve"> 2015 онд санхүүжих </t>
  </si>
  <si>
    <t>хэмжих нэгж</t>
  </si>
  <si>
    <t>бэлтгэх тоо хэмжээ</t>
  </si>
  <si>
    <t xml:space="preserve">нэгжийн үнэ </t>
  </si>
  <si>
    <t xml:space="preserve"> Гэрээний 
дүн  </t>
  </si>
  <si>
    <t>Авсан санхүүжилт</t>
  </si>
  <si>
    <t xml:space="preserve">Гүйцэтгэгчийн
 нэр </t>
  </si>
  <si>
    <t xml:space="preserve">ХАА-нд мөрдсөн журам </t>
  </si>
  <si>
    <t>ТҮХ байгуул-сан огноо</t>
  </si>
  <si>
    <t>E-procurment.mn сайтанд нийтэлсэн огноо</t>
  </si>
  <si>
    <t>Сонин хэвлэлд урилга нийтэлсэн огноо</t>
  </si>
  <si>
    <t>Тендер нээсэн огноо</t>
  </si>
  <si>
    <t>Гэрээ байгуулж эрх олгох огноо</t>
  </si>
  <si>
    <t>Гэрээ дуусгаж дүгнэх огноо</t>
  </si>
  <si>
    <t xml:space="preserve">Тайлбар, 
тодруулга </t>
  </si>
  <si>
    <t>À. ИХ БАРИЛГА</t>
  </si>
  <si>
    <t>Архангай</t>
  </si>
  <si>
    <t>Цахир</t>
  </si>
  <si>
    <t>2015.01.01 2015.12.31</t>
  </si>
  <si>
    <t>САМОСОН ХХК</t>
  </si>
  <si>
    <t>ХА</t>
  </si>
  <si>
    <t>2015.01.14</t>
  </si>
  <si>
    <t>2015.01.26</t>
  </si>
  <si>
    <t>2015.02.03</t>
  </si>
  <si>
    <t>2015.03.25</t>
  </si>
  <si>
    <t>2015.12.01</t>
  </si>
  <si>
    <t>Орон нутгийн Цагдаагийн газар</t>
  </si>
  <si>
    <t xml:space="preserve">Цэцэрлэг </t>
  </si>
  <si>
    <t>ГУРВАНТАМИР ХХК</t>
  </si>
  <si>
    <t>2015.01.15</t>
  </si>
  <si>
    <t>2015.01.27</t>
  </si>
  <si>
    <t>Баянхонгор</t>
  </si>
  <si>
    <t xml:space="preserve">Галуут </t>
  </si>
  <si>
    <t>ШАНДАСТ ХОНГОР ХХК</t>
  </si>
  <si>
    <t>2015.02.02</t>
  </si>
  <si>
    <t>Баянбулаг</t>
  </si>
  <si>
    <t>Баян Өлгий</t>
  </si>
  <si>
    <t>Сагсай</t>
  </si>
  <si>
    <t>АШЕКЕЙ ХХК</t>
  </si>
  <si>
    <t>2015.02.06</t>
  </si>
  <si>
    <t>Бугат</t>
  </si>
  <si>
    <t>ДОССТРОЙ ХХК</t>
  </si>
  <si>
    <t>2015.01.28</t>
  </si>
  <si>
    <t>2015.04.10</t>
  </si>
  <si>
    <t>2015.07.10</t>
  </si>
  <si>
    <t xml:space="preserve">Булган </t>
  </si>
  <si>
    <t>Бүрэнхангай</t>
  </si>
  <si>
    <t>БАЯНШАРГЫН ХИШИГ ХХК</t>
  </si>
  <si>
    <t>2015.02.27</t>
  </si>
  <si>
    <t>Гурванбулаг</t>
  </si>
  <si>
    <t>ЗЭДРАМИЧИД ХХК</t>
  </si>
  <si>
    <t>Говь-Алтай</t>
  </si>
  <si>
    <t>Шарга</t>
  </si>
  <si>
    <t>ОРД ХАРШ ХХК</t>
  </si>
  <si>
    <t>2015.01.20</t>
  </si>
  <si>
    <t>2015.01.22</t>
  </si>
  <si>
    <t>2015.01.30</t>
  </si>
  <si>
    <t>Жаргалан</t>
  </si>
  <si>
    <t>ХҮСЛЭНТ ХҮДЭР ХХК</t>
  </si>
  <si>
    <t>Дундговь</t>
  </si>
  <si>
    <t>Баянжаргалан</t>
  </si>
  <si>
    <t>Дэрэн</t>
  </si>
  <si>
    <t>Их алтан үйлсийн трейд ХХК</t>
  </si>
  <si>
    <t xml:space="preserve">Завхан </t>
  </si>
  <si>
    <t>Түдэвтэй</t>
  </si>
  <si>
    <t>ЗЭМБЭТ ДӨРВӨЛЖИН ХХК</t>
  </si>
  <si>
    <t>2015.02.12</t>
  </si>
  <si>
    <t>Цагаанхайрхан</t>
  </si>
  <si>
    <t>Эрдэнэхайрхан</t>
  </si>
  <si>
    <t>МӨНХТЭНЦВЭРТ ӨРГӨӨ ХХК</t>
  </si>
  <si>
    <t>Дорноговь</t>
  </si>
  <si>
    <t>Улаанбадрах</t>
  </si>
  <si>
    <t>СУТАЙН САРЬДАГ ХХК</t>
  </si>
  <si>
    <t>2015.02.23</t>
  </si>
  <si>
    <t>2015.03.05</t>
  </si>
  <si>
    <t>Хөвсгөл</t>
  </si>
  <si>
    <t>Өвөрхангай</t>
  </si>
  <si>
    <t>Богд</t>
  </si>
  <si>
    <t>СДММ ХХК</t>
  </si>
  <si>
    <t>2015.02.04</t>
  </si>
  <si>
    <t>Зүүнбаян-Улаан</t>
  </si>
  <si>
    <t>ИХ БОГД ХХК</t>
  </si>
  <si>
    <t>Сэлэнгэ</t>
  </si>
  <si>
    <t>Хүдэр</t>
  </si>
  <si>
    <t>Төв</t>
  </si>
  <si>
    <t>Заамар</t>
  </si>
  <si>
    <t>Эвсэг алтай констракшн ХХК</t>
  </si>
  <si>
    <t>Баяндэлгэр</t>
  </si>
  <si>
    <t>ӨГӨӨМӨР УУЛ ХХК</t>
  </si>
  <si>
    <t xml:space="preserve">Түнэл </t>
  </si>
  <si>
    <t>МӨНХ ӨРГӨӨ ХХК</t>
  </si>
  <si>
    <t>2015.02.16</t>
  </si>
  <si>
    <t>2015.02.25</t>
  </si>
  <si>
    <t xml:space="preserve">Тосонцэнгэл </t>
  </si>
  <si>
    <t>ХӨВСГӨЛ МИЧИД ХХК</t>
  </si>
  <si>
    <t>Ховд</t>
  </si>
  <si>
    <t>Жаргалант</t>
  </si>
  <si>
    <t>АЛТАЙН ГАЗРЫН ХҮЧ ХХК</t>
  </si>
  <si>
    <t>2015.01.08</t>
  </si>
  <si>
    <t>дүн</t>
  </si>
  <si>
    <t>Б. НОРМЫН ХУВЦАС ЗӨӨЛӨН ЭДЛЭЛ</t>
  </si>
  <si>
    <t>Цагдаагийн байгууллагын 2015 онд бэлтгэх цагдаагийн дээд офицерийн хувцас, материал</t>
  </si>
  <si>
    <t>Цагдаагийн тэргүүн комиссар</t>
  </si>
  <si>
    <t>ш</t>
  </si>
  <si>
    <t>БНХАУ-ын “LABELS-ACCESSORY”  компани</t>
  </si>
  <si>
    <t>ШГБ</t>
  </si>
  <si>
    <t>2015.03.30</t>
  </si>
  <si>
    <t>2015.06.15</t>
  </si>
  <si>
    <t>Монгол улсын Засгийн газрын 2013 оны 309 дугаар тогтоолоор шууд гэрээгээр</t>
  </si>
  <si>
    <t>Цагдаагийн тэргүүн дэд комиссар</t>
  </si>
  <si>
    <t>Цагдаагийн дэд комиссар</t>
  </si>
  <si>
    <t>Цагдаагийн  туслах комиссар</t>
  </si>
  <si>
    <t xml:space="preserve">Цагдаагийн дээд цолтоны албаны болон ёслол амралтын саравчтай малгай </t>
  </si>
  <si>
    <t>"БНСУ-ын Сөүл хотын LUNG ANG PRODUVTION CO" компани</t>
  </si>
  <si>
    <t>2015.08.15</t>
  </si>
  <si>
    <t xml:space="preserve">Цагдаагийн дээд  цолтоны албаны саравчтай малгай </t>
  </si>
  <si>
    <t>Каракул</t>
  </si>
  <si>
    <t>2015.01.01 2015.12.32</t>
  </si>
  <si>
    <t>"Нутгийн Анир" ХХК</t>
  </si>
  <si>
    <t>2015.06.30</t>
  </si>
  <si>
    <t>2015.08.20</t>
  </si>
  <si>
    <t>Богино түрийтэй гутал</t>
  </si>
  <si>
    <t>2015.01.01 2015.12.33</t>
  </si>
  <si>
    <t>Бродер мерчантс   ХХК</t>
  </si>
  <si>
    <t>2015.07.02</t>
  </si>
  <si>
    <t>2015.09.05</t>
  </si>
  <si>
    <t>Ёслол амралтын саравчтай малгай</t>
  </si>
  <si>
    <t>2015.01.01 2015.12.34</t>
  </si>
  <si>
    <t>БНСУ-ын "Jungang Production" Co.,LTD</t>
  </si>
  <si>
    <t>Албаны саравчтай малгай</t>
  </si>
  <si>
    <t>2015.01.01 2015.12.35</t>
  </si>
  <si>
    <t>Цагдаагийн алба хаагчдад 2015 онд бэлтгэх дүрэмт хувцас, хэрэглэл</t>
  </si>
  <si>
    <t xml:space="preserve">Өвлийн дотортой гутал </t>
  </si>
  <si>
    <t xml:space="preserve">ХОС-АЗ      ХХК </t>
  </si>
  <si>
    <t>2015.05.05</t>
  </si>
  <si>
    <t xml:space="preserve">өвлийн хүрэм, өмд </t>
  </si>
  <si>
    <t>ЗОРБИОМ ХХК</t>
  </si>
  <si>
    <t>2015.10.20</t>
  </si>
  <si>
    <t>ЦАГААН ШОНХОР УҮГ</t>
  </si>
  <si>
    <t>2015.09.06</t>
  </si>
  <si>
    <t xml:space="preserve">хурандаа савхин дээл </t>
  </si>
  <si>
    <t>МОНГОЛ ШЕВРО ХК</t>
  </si>
  <si>
    <t>2015.12.05</t>
  </si>
  <si>
    <t>соёмботой жижиг, том товч</t>
  </si>
  <si>
    <t>"БИ ЭНД БИ ЭС" ХХК</t>
  </si>
  <si>
    <t>2015.06.20</t>
  </si>
  <si>
    <t>халаасны уутны даавуу</t>
  </si>
  <si>
    <t xml:space="preserve">эвэр товч </t>
  </si>
  <si>
    <t xml:space="preserve">нэрийн бичиглэл </t>
  </si>
  <si>
    <t xml:space="preserve">ТАНСАГ ХАТГАМАЛ ХХК </t>
  </si>
  <si>
    <t>хувийн дугаар</t>
  </si>
  <si>
    <t>2015.09.20</t>
  </si>
  <si>
    <t xml:space="preserve"> Ханцуйн бэлэгдэл / хамгамал/</t>
  </si>
  <si>
    <t>УРАН ШАНДАС ХХК</t>
  </si>
  <si>
    <t xml:space="preserve"> Ханцуйн бэлэгдэл </t>
  </si>
  <si>
    <t xml:space="preserve">цагдаагийн албаны саравчтай  малгай </t>
  </si>
  <si>
    <t>Албаны китель, юбка</t>
  </si>
  <si>
    <t xml:space="preserve">БӨРТЭ ТӨУҮГазар </t>
  </si>
  <si>
    <t>Албаны китель, өмд</t>
  </si>
  <si>
    <t>2015.04.01</t>
  </si>
  <si>
    <t xml:space="preserve">Өвлийн хиймэл үстэй малгай </t>
  </si>
  <si>
    <t>"Жинст чулуу" ХХК</t>
  </si>
  <si>
    <t>"Абсолют чойс" ХХК</t>
  </si>
  <si>
    <t>Өдөр дутамын малгай</t>
  </si>
  <si>
    <t>"Бөртэ"ТӨҮГ</t>
  </si>
  <si>
    <t>2015.07.20</t>
  </si>
  <si>
    <t>Өдөр дутамын хүрэм өмд</t>
  </si>
  <si>
    <t>Албаны мөрдөс</t>
  </si>
  <si>
    <t>БНХАУ-ын "Nanjing Yizhijin Garment Accessory" Co .,LTD</t>
  </si>
  <si>
    <t>2015.07.03</t>
  </si>
  <si>
    <t>2015.08.30</t>
  </si>
  <si>
    <t>Цацруулагчтай тууз</t>
  </si>
  <si>
    <t>2015.01.01 2015.12.36</t>
  </si>
  <si>
    <t>Тусгай ажиллагааны алба хаагчдад 2015 онд бэлтгэх хувцас, хэрэглэл</t>
  </si>
  <si>
    <t>Өдөр тутмын богино ханцуйтай цамц</t>
  </si>
  <si>
    <t>Өдөр тутмын урт ханцуйтай цамц</t>
  </si>
  <si>
    <t>Өдөр тутмын фудболка</t>
  </si>
  <si>
    <t>Хээрийн  богино ханцуйтай цамц</t>
  </si>
  <si>
    <t>Хээрийн   фудволка</t>
  </si>
  <si>
    <t>Хээрийн богино түрийтэй гутал</t>
  </si>
  <si>
    <t>Хээрийн саравчтай малгай</t>
  </si>
  <si>
    <t>Хээрийн хүрэм өмд</t>
  </si>
  <si>
    <t>Цагдаагийн алба хаагчдад 2015 онд бэлтгэх дүрэмт хувцасны материал</t>
  </si>
  <si>
    <t>Цагдаагийн өвлийн малгай, хүрмэний доторлогооны зориулалттай хар хөх одончуу даавуу</t>
  </si>
  <si>
    <t>м</t>
  </si>
  <si>
    <t>БНХАУ-ын Бээжин хотын “Tang Gesi Commerce &amp; Trade.Co Ltd”  компани</t>
  </si>
  <si>
    <t>2015.07.15</t>
  </si>
  <si>
    <t xml:space="preserve">Цагдаагийн өвлийн хувцасны дулаалагын материал /тенсулейт/-ийг 1 метр нь 400 граммын жинтэй </t>
  </si>
  <si>
    <t xml:space="preserve">БНХАУ-ын Бээжин хотын “BEIJNG UNITED TEXTILE CORPORATION”  компани </t>
  </si>
  <si>
    <t xml:space="preserve"> Цагдаагийн  өвлийн хувцасны дулаалгын материал /тенсулейт/-ийг  1 метр нь 250 граммын жинтэй </t>
  </si>
  <si>
    <t>хөдөлмөр хамгааллын өвлийн гутал</t>
  </si>
  <si>
    <t>Баян Бурхан Хайрхан ХХК</t>
  </si>
  <si>
    <t>2015.06.12</t>
  </si>
  <si>
    <t>2015.10.05</t>
  </si>
  <si>
    <t>Өвлийн хувцасны хар хөх даавуу</t>
  </si>
  <si>
    <t>“Wujiang Tianhai Import and Export” Co.,LTD</t>
  </si>
  <si>
    <t>2015.10.30</t>
  </si>
  <si>
    <t xml:space="preserve">Өдөр тутмын хар хөх даавуу </t>
  </si>
  <si>
    <t>хар хөх хиймэл үс</t>
  </si>
  <si>
    <t>Cixi City Jimi Textile Co.,LTD</t>
  </si>
  <si>
    <t>дотрын материал</t>
  </si>
  <si>
    <t>Zhe Jiang Xinjian Textile Inc.LTD</t>
  </si>
  <si>
    <t>өвлийн өмдний дотор даавуу</t>
  </si>
  <si>
    <t>Beijing Dechen Yida  Textile Co.,LTD</t>
  </si>
  <si>
    <t>цахилгаан товч</t>
  </si>
  <si>
    <t>Ot-Zhe Jiang Hua Xin Zipper Co.,LTD</t>
  </si>
  <si>
    <t>2015.06.18</t>
  </si>
  <si>
    <t>шонхортой кнопон товч</t>
  </si>
  <si>
    <t>Zhenzhen Dingxin Hardware Plastic Products Co.,LTD</t>
  </si>
  <si>
    <t>шонхортой кнопон товчны суурь</t>
  </si>
  <si>
    <t xml:space="preserve">өдөр тутмын богино ханцуйтай хар хөх цамц </t>
  </si>
  <si>
    <t xml:space="preserve">Beijing zhesen uniform Co.,LTD </t>
  </si>
  <si>
    <t>2015.09.30</t>
  </si>
  <si>
    <t>Албаны урт ханцуйтай цэнхэр цамц</t>
  </si>
  <si>
    <t>албаны богино ханцуйтай цэнхэр цамц</t>
  </si>
  <si>
    <t>албаны зангиа</t>
  </si>
  <si>
    <t xml:space="preserve">Beijing Xiang Hua Sheng Shi Business Trade Center  Co.,LTD </t>
  </si>
  <si>
    <t>таних тэмдэг</t>
  </si>
  <si>
    <t xml:space="preserve"> дүн</t>
  </si>
  <si>
    <t>В.ТОНОГ ТӨХӨӨРӨМЖ</t>
  </si>
  <si>
    <t>Терроризмтэй тэмцэх, тусгай зориулалтын тоног төхөөрөмж, техник, галт зэвсэг,сум дагалдах хэрэгсэл</t>
  </si>
  <si>
    <t>ЦЕГ</t>
  </si>
  <si>
    <t>замын цагдаагийн тусгай тоног төхөөрөмж</t>
  </si>
  <si>
    <t>согтуурал хэмжигч</t>
  </si>
  <si>
    <t xml:space="preserve">Мастер роуд ХХК </t>
  </si>
  <si>
    <t>согтуурал тандагч /солонгос/</t>
  </si>
  <si>
    <t>Си Эйч Си  Си  ХХК</t>
  </si>
  <si>
    <t xml:space="preserve">тандагч мэдрэгч </t>
  </si>
  <si>
    <t>Г. НҮҮРС, ШАТАХ, ТОСЛОХ МАТЕРИАЛ</t>
  </si>
  <si>
    <t xml:space="preserve">Цагдаагийн байгууллагуудад нүүрс нийлүүлэх </t>
  </si>
  <si>
    <t>НТШ</t>
  </si>
  <si>
    <t>2015.04.17</t>
  </si>
  <si>
    <t>Худалдан авах ажиллагааны газр</t>
  </si>
  <si>
    <t>ДҮН</t>
  </si>
  <si>
    <t>Цагдаагийн ерөнхий газрын харьяа нэгжид 2015 онд бэлтгэх шатахуун</t>
  </si>
  <si>
    <t>А-80</t>
  </si>
  <si>
    <t>л</t>
  </si>
  <si>
    <t>"ПЕТРОСТАР" ХХК</t>
  </si>
  <si>
    <t>2015.03.04</t>
  </si>
  <si>
    <t>2015.04.14</t>
  </si>
  <si>
    <t>2016.07.01</t>
  </si>
  <si>
    <t>АИ-92</t>
  </si>
  <si>
    <t>ДТ</t>
  </si>
  <si>
    <t xml:space="preserve">Улаанбаатар хотын цагдаагийн газрын харьяа нэгжид 2015 онд бэлтгэх шатахуун </t>
  </si>
  <si>
    <t xml:space="preserve">"ШУНХЛАЙ ТРЕЙДИНГ" ХХК </t>
  </si>
  <si>
    <t>Улаанбаатар хүрээний цагдаагийн байгууллагын 2015 онд бэлтгэх тослох материал</t>
  </si>
  <si>
    <t xml:space="preserve">Автомат кропны тос </t>
  </si>
  <si>
    <t xml:space="preserve">Бензин масло </t>
  </si>
  <si>
    <t>дизэль масло</t>
  </si>
  <si>
    <t xml:space="preserve">Супер тап </t>
  </si>
  <si>
    <t>Гийдрийн шингэн /орос/</t>
  </si>
  <si>
    <t>Делевол /ланд кроп тос/</t>
  </si>
  <si>
    <t xml:space="preserve">Летол </t>
  </si>
  <si>
    <t xml:space="preserve">Солидол ЕР-1 </t>
  </si>
  <si>
    <t xml:space="preserve">Тормозны шингэн </t>
  </si>
  <si>
    <t>Тап-15</t>
  </si>
  <si>
    <t xml:space="preserve">М8В1-ААС </t>
  </si>
  <si>
    <t xml:space="preserve">Тосоол </t>
  </si>
  <si>
    <t xml:space="preserve">Мотор угаагч </t>
  </si>
  <si>
    <t>Д.Бэлдэц</t>
  </si>
  <si>
    <t>БҮГД ДҮН</t>
  </si>
  <si>
    <t>Санхүү хангамжийн газар</t>
  </si>
  <si>
    <t>тн</t>
  </si>
  <si>
    <t>"Хазаар бат" ХХК</t>
  </si>
  <si>
    <t>"Цагын аяс" ХХК</t>
  </si>
  <si>
    <t>Түмэн касал ХХК</t>
  </si>
  <si>
    <t>"HQH" system компани</t>
  </si>
  <si>
    <t xml:space="preserve"> </t>
  </si>
  <si>
    <t>өдөр тутмын бор эрээн хувцас</t>
  </si>
  <si>
    <t>өдөр тутмын бор эрээн малгай</t>
  </si>
  <si>
    <t>каракуль арьс</t>
  </si>
  <si>
    <t>Нутгийн анир ХХК</t>
  </si>
  <si>
    <t>ТАГ-ын өдөр тутмын болон хээрийн малгай</t>
  </si>
  <si>
    <t>2015.09.01</t>
  </si>
  <si>
    <t>ТАГ-ын өдөр тутмын хүрэм өмд</t>
  </si>
  <si>
    <t>ТАГ-ын хээрийн хүрэм өмд</t>
  </si>
  <si>
    <t>богино түрийтэй гутал</t>
  </si>
  <si>
    <t>өдөр тутмын хүрэм өмд</t>
  </si>
  <si>
    <t>Цагаан Шонхор УҮГ</t>
  </si>
  <si>
    <t>албаны китель өмдний гэрээний өөрчлөлт</t>
  </si>
  <si>
    <t>х</t>
  </si>
  <si>
    <t>2015.10.15</t>
  </si>
  <si>
    <t>Еслолын саравчтай малгай</t>
  </si>
  <si>
    <t>албаны мөрдөс</t>
  </si>
  <si>
    <t>албаны китель өмд</t>
  </si>
  <si>
    <t>2015.10.26</t>
  </si>
  <si>
    <t>албаны цэнхэр цамц</t>
  </si>
  <si>
    <t>каракуль малгай</t>
  </si>
  <si>
    <t>Жинс чулуу ХХК</t>
  </si>
  <si>
    <t>2015.10.13</t>
  </si>
  <si>
    <t>ёслолын богино ханцуйтай цагаан цамц</t>
  </si>
  <si>
    <t>өвлийн хувцасны гадар хар хөх даавуу</t>
  </si>
  <si>
    <t>өдөр тутмын хувцасны даавуу</t>
  </si>
  <si>
    <t>албаны хошууч  мөрдэс</t>
  </si>
  <si>
    <t>2015.11.15</t>
  </si>
  <si>
    <t>ТАГ-ын өвлийн хувцас</t>
  </si>
  <si>
    <t>Би-Энд-Би-Эс ХХК</t>
  </si>
  <si>
    <t>2015.10.07</t>
  </si>
  <si>
    <t>ТАГ-ын ноосон цамц</t>
  </si>
  <si>
    <t>Монгол Нэхмэл ХХК</t>
  </si>
  <si>
    <t>ТАГ-ын аяны гудас</t>
  </si>
  <si>
    <t>Доэн ХХК</t>
  </si>
  <si>
    <t>ТАГ-ын агсамж /хантааз/</t>
  </si>
  <si>
    <t>2015.11.20</t>
  </si>
  <si>
    <t>ак бууны магазины гэр</t>
  </si>
  <si>
    <t>радио станцын гэр</t>
  </si>
  <si>
    <t>өмдний тэлээ</t>
  </si>
  <si>
    <t>Монгол Алтай Зэт ХХК</t>
  </si>
  <si>
    <t>бууны гэр</t>
  </si>
  <si>
    <t>өвлийн хүрэмний зах</t>
  </si>
  <si>
    <t>өвлийн гутал</t>
  </si>
  <si>
    <t>Хос Аз ХХК</t>
  </si>
  <si>
    <t>албаны китель юбка</t>
  </si>
  <si>
    <t>Өвлийн малгай</t>
  </si>
  <si>
    <t>2015.11.12</t>
  </si>
  <si>
    <t>2015.12.15</t>
  </si>
  <si>
    <t>2015.11.02</t>
  </si>
</sst>
</file>

<file path=xl/styles.xml><?xml version="1.0" encoding="utf-8"?>
<styleSheet xmlns="http://schemas.openxmlformats.org/spreadsheetml/2006/main">
  <numFmts count="8">
    <numFmt numFmtId="41" formatCode="_-* #,##0_₮_-;\-* #,##0_₮_-;_-* &quot;-&quot;_₮_-;_-@_-"/>
    <numFmt numFmtId="164" formatCode="_(* #,##0.00_);_(* \(#,##0.00\);_(* &quot;-&quot;??_);_(@_)"/>
    <numFmt numFmtId="165" formatCode="[$-F800]dddd\,\ mmmm\ dd\,\ yyyy"/>
    <numFmt numFmtId="166" formatCode="_-* #,##0.000_₮_-;\-* #,##0.000_₮_-;_-* &quot;-&quot;??_₮_-;_-@_-"/>
    <numFmt numFmtId="167" formatCode="_(* #,##0_);_(* \(#,##0\);_(* &quot;-&quot;??_);_(@_)"/>
    <numFmt numFmtId="168" formatCode="_(* #,##0.0_);_(* \(#,##0.0\);_(* &quot;-&quot;??_);_(@_)"/>
    <numFmt numFmtId="169" formatCode="m/d/yyyy;@"/>
    <numFmt numFmtId="170" formatCode="_-* #,##0_₮_-;\-* #,##0_₮_-;_-* &quot;-&quot;??_₮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i/>
      <u/>
      <sz val="8"/>
      <name val="Arial Mon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name val="Arial Narrow"/>
      <family val="2"/>
    </font>
    <font>
      <sz val="8"/>
      <name val="Arial Mon"/>
      <family val="2"/>
    </font>
    <font>
      <sz val="7"/>
      <name val="Arial Mon"/>
      <family val="2"/>
    </font>
    <font>
      <b/>
      <i/>
      <u/>
      <sz val="7"/>
      <name val="Arial Mon"/>
      <family val="2"/>
    </font>
    <font>
      <sz val="7"/>
      <name val="Arial Narrow"/>
      <family val="2"/>
    </font>
    <font>
      <b/>
      <i/>
      <sz val="8"/>
      <name val="Arial"/>
      <family val="2"/>
    </font>
    <font>
      <b/>
      <i/>
      <sz val="8"/>
      <name val="Arial Mon"/>
      <family val="2"/>
    </font>
    <font>
      <b/>
      <sz val="8"/>
      <color theme="1"/>
      <name val="Arial"/>
      <family val="2"/>
    </font>
    <font>
      <b/>
      <i/>
      <u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ahoma"/>
      <family val="2"/>
    </font>
    <font>
      <b/>
      <sz val="8"/>
      <name val="Arial Mon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67">
    <xf numFmtId="0" fontId="0" fillId="0" borderId="0" xfId="0"/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 wrapText="1"/>
    </xf>
    <xf numFmtId="166" fontId="3" fillId="2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textRotation="90" wrapText="1"/>
    </xf>
    <xf numFmtId="166" fontId="4" fillId="2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7" fontId="7" fillId="2" borderId="4" xfId="1" applyNumberFormat="1" applyFont="1" applyFill="1" applyBorder="1" applyAlignment="1">
      <alignment horizontal="center" vertical="center" wrapText="1"/>
    </xf>
    <xf numFmtId="167" fontId="7" fillId="2" borderId="4" xfId="1" applyNumberFormat="1" applyFont="1" applyFill="1" applyBorder="1" applyAlignment="1">
      <alignment horizontal="center" vertical="center"/>
    </xf>
    <xf numFmtId="167" fontId="9" fillId="2" borderId="4" xfId="1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168" fontId="8" fillId="2" borderId="4" xfId="1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168" fontId="8" fillId="2" borderId="4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7" fontId="4" fillId="2" borderId="4" xfId="1" applyNumberFormat="1" applyFont="1" applyFill="1" applyBorder="1" applyAlignment="1">
      <alignment vertical="center"/>
    </xf>
    <xf numFmtId="167" fontId="8" fillId="2" borderId="4" xfId="1" applyNumberFormat="1" applyFont="1" applyFill="1" applyBorder="1" applyAlignment="1">
      <alignment horizontal="center" vertical="center"/>
    </xf>
    <xf numFmtId="167" fontId="7" fillId="2" borderId="4" xfId="1" applyNumberFormat="1" applyFont="1" applyFill="1" applyBorder="1" applyAlignment="1">
      <alignment horizontal="right" vertical="center"/>
    </xf>
    <xf numFmtId="167" fontId="4" fillId="2" borderId="4" xfId="1" applyNumberFormat="1" applyFont="1" applyFill="1" applyBorder="1" applyAlignment="1">
      <alignment horizontal="center" vertical="center"/>
    </xf>
    <xf numFmtId="169" fontId="13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2" borderId="0" xfId="0" applyNumberFormat="1" applyFont="1" applyFill="1" applyBorder="1" applyAlignment="1">
      <alignment horizontal="center" vertical="center" wrapText="1"/>
    </xf>
    <xf numFmtId="167" fontId="16" fillId="2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9" fontId="9" fillId="2" borderId="4" xfId="0" applyNumberFormat="1" applyFont="1" applyFill="1" applyBorder="1" applyAlignment="1">
      <alignment horizontal="center" vertical="center" wrapText="1"/>
    </xf>
    <xf numFmtId="169" fontId="9" fillId="2" borderId="4" xfId="1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center" wrapText="1"/>
    </xf>
    <xf numFmtId="167" fontId="7" fillId="2" borderId="4" xfId="0" applyNumberFormat="1" applyFont="1" applyFill="1" applyBorder="1" applyAlignment="1">
      <alignment horizontal="right"/>
    </xf>
    <xf numFmtId="167" fontId="9" fillId="2" borderId="4" xfId="1" applyNumberFormat="1" applyFont="1" applyFill="1" applyBorder="1" applyAlignment="1">
      <alignment vertical="center"/>
    </xf>
    <xf numFmtId="0" fontId="4" fillId="2" borderId="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right"/>
    </xf>
    <xf numFmtId="167" fontId="9" fillId="2" borderId="4" xfId="1" applyNumberFormat="1" applyFont="1" applyFill="1" applyBorder="1" applyAlignment="1"/>
    <xf numFmtId="0" fontId="7" fillId="2" borderId="4" xfId="0" applyFont="1" applyFill="1" applyBorder="1" applyAlignment="1">
      <alignment wrapText="1"/>
    </xf>
    <xf numFmtId="167" fontId="7" fillId="2" borderId="4" xfId="1" applyNumberFormat="1" applyFont="1" applyFill="1" applyBorder="1"/>
    <xf numFmtId="0" fontId="4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7" fillId="2" borderId="5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0" fillId="2" borderId="0" xfId="0" applyFill="1"/>
    <xf numFmtId="3" fontId="4" fillId="2" borderId="4" xfId="0" applyNumberFormat="1" applyFont="1" applyFill="1" applyBorder="1" applyAlignment="1">
      <alignment wrapText="1"/>
    </xf>
    <xf numFmtId="167" fontId="7" fillId="2" borderId="4" xfId="1" applyNumberFormat="1" applyFont="1" applyFill="1" applyBorder="1" applyAlignment="1"/>
    <xf numFmtId="0" fontId="7" fillId="2" borderId="4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vertical="center" wrapText="1"/>
    </xf>
    <xf numFmtId="167" fontId="7" fillId="2" borderId="4" xfId="1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167" fontId="4" fillId="2" borderId="4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167" fontId="7" fillId="2" borderId="3" xfId="1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/>
    </xf>
    <xf numFmtId="14" fontId="13" fillId="2" borderId="4" xfId="0" applyNumberFormat="1" applyFont="1" applyFill="1" applyBorder="1" applyAlignment="1">
      <alignment horizontal="center" vertical="center" wrapText="1"/>
    </xf>
    <xf numFmtId="170" fontId="9" fillId="2" borderId="4" xfId="1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167" fontId="4" fillId="2" borderId="4" xfId="1" applyNumberFormat="1" applyFont="1" applyFill="1" applyBorder="1" applyAlignment="1">
      <alignment wrapText="1"/>
    </xf>
    <xf numFmtId="167" fontId="4" fillId="2" borderId="4" xfId="1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justify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/>
    <xf numFmtId="0" fontId="10" fillId="2" borderId="4" xfId="0" applyFont="1" applyFill="1" applyBorder="1" applyAlignment="1">
      <alignment wrapText="1"/>
    </xf>
    <xf numFmtId="3" fontId="10" fillId="2" borderId="4" xfId="0" applyNumberFormat="1" applyFont="1" applyFill="1" applyBorder="1" applyAlignment="1">
      <alignment wrapText="1"/>
    </xf>
    <xf numFmtId="167" fontId="21" fillId="2" borderId="4" xfId="0" applyNumberFormat="1" applyFont="1" applyFill="1" applyBorder="1" applyAlignment="1">
      <alignment wrapText="1"/>
    </xf>
    <xf numFmtId="167" fontId="2" fillId="2" borderId="4" xfId="0" applyNumberFormat="1" applyFont="1" applyFill="1" applyBorder="1" applyAlignment="1">
      <alignment wrapText="1"/>
    </xf>
    <xf numFmtId="0" fontId="19" fillId="2" borderId="4" xfId="0" applyFont="1" applyFill="1" applyBorder="1" applyAlignment="1">
      <alignment vertical="center" wrapText="1"/>
    </xf>
    <xf numFmtId="167" fontId="22" fillId="0" borderId="4" xfId="1" applyNumberFormat="1" applyFont="1" applyBorder="1" applyAlignment="1">
      <alignment horizontal="right" vertical="center"/>
    </xf>
    <xf numFmtId="167" fontId="22" fillId="0" borderId="6" xfId="1" applyNumberFormat="1" applyFont="1" applyBorder="1" applyAlignment="1">
      <alignment horizontal="right" vertical="center"/>
    </xf>
    <xf numFmtId="167" fontId="9" fillId="2" borderId="6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7" fontId="22" fillId="0" borderId="6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 wrapText="1"/>
    </xf>
    <xf numFmtId="167" fontId="9" fillId="0" borderId="4" xfId="1" applyNumberFormat="1" applyFont="1" applyBorder="1" applyAlignment="1">
      <alignment horizontal="right" vertical="center"/>
    </xf>
    <xf numFmtId="167" fontId="23" fillId="2" borderId="4" xfId="1" applyNumberFormat="1" applyFont="1" applyFill="1" applyBorder="1" applyAlignment="1">
      <alignment horizontal="center" vertical="center" wrapText="1"/>
    </xf>
    <xf numFmtId="167" fontId="23" fillId="2" borderId="4" xfId="1" applyNumberFormat="1" applyFont="1" applyFill="1" applyBorder="1" applyAlignment="1">
      <alignment vertical="center"/>
    </xf>
    <xf numFmtId="167" fontId="4" fillId="0" borderId="4" xfId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/>
    <xf numFmtId="3" fontId="7" fillId="0" borderId="4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7" fillId="2" borderId="2" xfId="0" applyFont="1" applyFill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7" fillId="0" borderId="12" xfId="1" applyNumberFormat="1" applyFont="1" applyBorder="1" applyAlignment="1">
      <alignment vertical="center" wrapText="1"/>
    </xf>
    <xf numFmtId="0" fontId="9" fillId="2" borderId="4" xfId="1" applyNumberFormat="1" applyFont="1" applyFill="1" applyBorder="1" applyAlignment="1">
      <alignment wrapText="1"/>
    </xf>
    <xf numFmtId="167" fontId="9" fillId="2" borderId="4" xfId="1" applyNumberFormat="1" applyFont="1" applyFill="1" applyBorder="1" applyAlignment="1">
      <alignment wrapText="1"/>
    </xf>
    <xf numFmtId="167" fontId="23" fillId="2" borderId="4" xfId="1" applyNumberFormat="1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14" fontId="9" fillId="2" borderId="4" xfId="0" applyNumberFormat="1" applyFont="1" applyFill="1" applyBorder="1" applyAlignment="1">
      <alignment horizontal="center"/>
    </xf>
    <xf numFmtId="14" fontId="9" fillId="2" borderId="4" xfId="0" applyNumberFormat="1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1" applyNumberFormat="1" applyFont="1" applyFill="1" applyBorder="1" applyAlignment="1">
      <alignment wrapText="1"/>
    </xf>
    <xf numFmtId="167" fontId="23" fillId="2" borderId="0" xfId="1" applyNumberFormat="1" applyFont="1" applyFill="1" applyBorder="1" applyAlignment="1">
      <alignment wrapText="1"/>
    </xf>
    <xf numFmtId="14" fontId="23" fillId="2" borderId="0" xfId="0" applyNumberFormat="1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64" fontId="24" fillId="0" borderId="0" xfId="1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/>
    <xf numFmtId="0" fontId="24" fillId="0" borderId="0" xfId="0" applyFont="1" applyAlignment="1"/>
    <xf numFmtId="0" fontId="24" fillId="2" borderId="0" xfId="0" applyFont="1" applyFill="1" applyAlignment="1"/>
    <xf numFmtId="0" fontId="25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 vertical="center"/>
    </xf>
    <xf numFmtId="167" fontId="9" fillId="2" borderId="6" xfId="1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1" fontId="28" fillId="0" borderId="16" xfId="0" applyNumberFormat="1" applyFont="1" applyFill="1" applyBorder="1" applyAlignment="1" applyProtection="1">
      <alignment horizontal="right" vertical="center" wrapText="1"/>
    </xf>
    <xf numFmtId="167" fontId="4" fillId="0" borderId="4" xfId="1" applyNumberFormat="1" applyFont="1" applyBorder="1" applyAlignment="1">
      <alignment horizontal="center" wrapText="1"/>
    </xf>
    <xf numFmtId="14" fontId="13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4" fontId="13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7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7" fontId="22" fillId="0" borderId="5" xfId="1" applyNumberFormat="1" applyFont="1" applyBorder="1" applyAlignment="1">
      <alignment horizontal="center" vertical="center"/>
    </xf>
    <xf numFmtId="167" fontId="22" fillId="0" borderId="7" xfId="1" applyNumberFormat="1" applyFont="1" applyBorder="1" applyAlignment="1">
      <alignment horizontal="center" vertical="center"/>
    </xf>
    <xf numFmtId="167" fontId="22" fillId="0" borderId="6" xfId="1" applyNumberFormat="1" applyFont="1" applyBorder="1" applyAlignment="1">
      <alignment horizontal="center" vertical="center"/>
    </xf>
    <xf numFmtId="167" fontId="9" fillId="2" borderId="5" xfId="1" applyNumberFormat="1" applyFont="1" applyFill="1" applyBorder="1" applyAlignment="1">
      <alignment horizontal="center" vertical="center" wrapText="1"/>
    </xf>
    <xf numFmtId="167" fontId="9" fillId="2" borderId="6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7" fontId="7" fillId="0" borderId="5" xfId="1" applyNumberFormat="1" applyFont="1" applyBorder="1" applyAlignment="1">
      <alignment horizontal="center" vertical="center"/>
    </xf>
    <xf numFmtId="167" fontId="7" fillId="0" borderId="7" xfId="1" applyNumberFormat="1" applyFont="1" applyBorder="1" applyAlignment="1">
      <alignment horizontal="center" vertical="center"/>
    </xf>
    <xf numFmtId="167" fontId="7" fillId="0" borderId="6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7" fontId="4" fillId="0" borderId="5" xfId="1" applyNumberFormat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7" fontId="9" fillId="2" borderId="5" xfId="1" applyNumberFormat="1" applyFont="1" applyFill="1" applyBorder="1" applyAlignment="1">
      <alignment horizontal="center" vertical="center"/>
    </xf>
    <xf numFmtId="167" fontId="9" fillId="2" borderId="6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7" fontId="9" fillId="2" borderId="7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 vertical="center" textRotation="90" wrapText="1"/>
    </xf>
    <xf numFmtId="0" fontId="4" fillId="2" borderId="7" xfId="2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/>
    </xf>
    <xf numFmtId="0" fontId="17" fillId="0" borderId="4" xfId="2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14" fontId="13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14" fontId="13" fillId="2" borderId="7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tabSelected="1" zoomScale="85" zoomScaleNormal="85" workbookViewId="0">
      <pane ySplit="2205" topLeftCell="A118" activePane="bottomLeft"/>
      <selection activeCell="C3" sqref="C3"/>
      <selection pane="bottomLeft" activeCell="N131" sqref="N131:N132"/>
    </sheetView>
  </sheetViews>
  <sheetFormatPr defaultRowHeight="15"/>
  <cols>
    <col min="1" max="1" width="11" customWidth="1"/>
    <col min="2" max="2" width="11.7109375" customWidth="1"/>
    <col min="3" max="3" width="8.7109375" customWidth="1"/>
    <col min="4" max="4" width="12.140625" customWidth="1"/>
    <col min="5" max="5" width="12.7109375" customWidth="1"/>
    <col min="6" max="6" width="2.5703125" customWidth="1"/>
    <col min="7" max="7" width="7.5703125" customWidth="1"/>
    <col min="8" max="8" width="7.85546875" customWidth="1"/>
    <col min="9" max="9" width="12.42578125" style="64" customWidth="1"/>
    <col min="10" max="10" width="12.28515625" customWidth="1"/>
    <col min="11" max="11" width="13" customWidth="1"/>
    <col min="12" max="12" width="6.5703125" customWidth="1"/>
    <col min="13" max="13" width="7.42578125" customWidth="1"/>
    <col min="14" max="14" width="8.28515625" customWidth="1"/>
    <col min="15" max="15" width="7.42578125" customWidth="1"/>
    <col min="16" max="16" width="8.28515625" customWidth="1"/>
    <col min="17" max="17" width="7.5703125" customWidth="1"/>
    <col min="18" max="18" width="7.28515625" customWidth="1"/>
    <col min="19" max="19" width="12.7109375" customWidth="1"/>
    <col min="20" max="20" width="10" bestFit="1" customWidth="1"/>
  </cols>
  <sheetData>
    <row r="1" spans="1:2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21">
      <c r="A2" s="245"/>
      <c r="B2" s="245"/>
      <c r="C2" s="1"/>
      <c r="D2" s="2"/>
      <c r="E2" s="2"/>
      <c r="F2" s="2"/>
      <c r="G2" s="2"/>
      <c r="H2" s="2"/>
      <c r="I2" s="3"/>
      <c r="J2" s="2"/>
      <c r="K2" s="4"/>
      <c r="L2" s="4"/>
      <c r="M2" s="4"/>
      <c r="N2" s="4"/>
      <c r="O2" s="4"/>
      <c r="P2" s="4"/>
      <c r="Q2" s="4"/>
      <c r="R2" s="4"/>
      <c r="S2" s="5" t="s">
        <v>1</v>
      </c>
    </row>
    <row r="3" spans="1:21" ht="67.5">
      <c r="A3" s="188" t="s">
        <v>2</v>
      </c>
      <c r="B3" s="190"/>
      <c r="C3" s="6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9" t="s">
        <v>9</v>
      </c>
      <c r="J3" s="7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1"/>
      <c r="U3" s="12"/>
    </row>
    <row r="4" spans="1:21">
      <c r="A4" s="246" t="s">
        <v>20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21" ht="21.75" customHeight="1">
      <c r="A5" s="242" t="s">
        <v>21</v>
      </c>
      <c r="B5" s="13" t="s">
        <v>22</v>
      </c>
      <c r="C5" s="14" t="s">
        <v>23</v>
      </c>
      <c r="D5" s="15">
        <v>79990000</v>
      </c>
      <c r="E5" s="15">
        <v>79990000</v>
      </c>
      <c r="F5" s="15"/>
      <c r="G5" s="15"/>
      <c r="H5" s="15"/>
      <c r="I5" s="16">
        <v>77971548</v>
      </c>
      <c r="J5" s="17">
        <v>0</v>
      </c>
      <c r="K5" s="14" t="s">
        <v>24</v>
      </c>
      <c r="L5" s="18" t="s">
        <v>25</v>
      </c>
      <c r="M5" s="19" t="s">
        <v>26</v>
      </c>
      <c r="N5" s="20"/>
      <c r="O5" s="21" t="s">
        <v>27</v>
      </c>
      <c r="P5" s="14" t="s">
        <v>28</v>
      </c>
      <c r="Q5" s="22" t="s">
        <v>29</v>
      </c>
      <c r="R5" s="22" t="s">
        <v>30</v>
      </c>
      <c r="S5" s="23" t="s">
        <v>31</v>
      </c>
    </row>
    <row r="6" spans="1:21" ht="21.75" customHeight="1">
      <c r="A6" s="243"/>
      <c r="B6" s="13" t="s">
        <v>32</v>
      </c>
      <c r="C6" s="14" t="s">
        <v>23</v>
      </c>
      <c r="D6" s="15">
        <v>79990000</v>
      </c>
      <c r="E6" s="15">
        <v>79990000</v>
      </c>
      <c r="F6" s="15"/>
      <c r="G6" s="15"/>
      <c r="H6" s="15"/>
      <c r="I6" s="16">
        <v>77500000</v>
      </c>
      <c r="J6" s="17">
        <v>77500000</v>
      </c>
      <c r="K6" s="14" t="s">
        <v>33</v>
      </c>
      <c r="L6" s="18" t="s">
        <v>25</v>
      </c>
      <c r="M6" s="19" t="s">
        <v>34</v>
      </c>
      <c r="N6" s="20"/>
      <c r="O6" s="21" t="s">
        <v>35</v>
      </c>
      <c r="P6" s="14" t="s">
        <v>28</v>
      </c>
      <c r="Q6" s="22" t="s">
        <v>29</v>
      </c>
      <c r="R6" s="22" t="s">
        <v>30</v>
      </c>
      <c r="S6" s="23" t="s">
        <v>31</v>
      </c>
    </row>
    <row r="7" spans="1:21" ht="21.75" customHeight="1">
      <c r="A7" s="242" t="s">
        <v>36</v>
      </c>
      <c r="B7" s="24" t="s">
        <v>37</v>
      </c>
      <c r="C7" s="14" t="s">
        <v>23</v>
      </c>
      <c r="D7" s="15">
        <v>79990000</v>
      </c>
      <c r="E7" s="15">
        <v>79990000</v>
      </c>
      <c r="F7" s="15"/>
      <c r="G7" s="15"/>
      <c r="H7" s="15"/>
      <c r="I7" s="16">
        <v>78101254</v>
      </c>
      <c r="J7" s="17">
        <v>71643753</v>
      </c>
      <c r="K7" s="14" t="s">
        <v>38</v>
      </c>
      <c r="L7" s="18" t="s">
        <v>25</v>
      </c>
      <c r="M7" s="19" t="s">
        <v>39</v>
      </c>
      <c r="N7" s="20"/>
      <c r="O7" s="25"/>
      <c r="P7" s="14" t="s">
        <v>39</v>
      </c>
      <c r="Q7" s="22"/>
      <c r="R7" s="22"/>
      <c r="S7" s="23" t="s">
        <v>31</v>
      </c>
    </row>
    <row r="8" spans="1:21" ht="21.75" customHeight="1">
      <c r="A8" s="243"/>
      <c r="B8" s="24" t="s">
        <v>40</v>
      </c>
      <c r="C8" s="14" t="s">
        <v>23</v>
      </c>
      <c r="D8" s="15">
        <v>79990000</v>
      </c>
      <c r="E8" s="15">
        <v>79990000</v>
      </c>
      <c r="F8" s="15"/>
      <c r="G8" s="15"/>
      <c r="H8" s="15"/>
      <c r="I8" s="16">
        <v>79536542</v>
      </c>
      <c r="J8" s="17">
        <v>72893618</v>
      </c>
      <c r="K8" s="14" t="s">
        <v>38</v>
      </c>
      <c r="L8" s="18" t="s">
        <v>25</v>
      </c>
      <c r="M8" s="19" t="s">
        <v>39</v>
      </c>
      <c r="N8" s="20"/>
      <c r="O8" s="21"/>
      <c r="P8" s="14" t="s">
        <v>39</v>
      </c>
      <c r="Q8" s="22"/>
      <c r="R8" s="22"/>
      <c r="S8" s="23" t="s">
        <v>31</v>
      </c>
    </row>
    <row r="9" spans="1:21" ht="21.75" customHeight="1">
      <c r="A9" s="242" t="s">
        <v>41</v>
      </c>
      <c r="B9" s="26" t="s">
        <v>42</v>
      </c>
      <c r="C9" s="14" t="s">
        <v>23</v>
      </c>
      <c r="D9" s="15">
        <v>79990000</v>
      </c>
      <c r="E9" s="15">
        <v>79990000</v>
      </c>
      <c r="F9" s="15"/>
      <c r="G9" s="15"/>
      <c r="H9" s="15"/>
      <c r="I9" s="16">
        <v>78216465</v>
      </c>
      <c r="J9" s="17">
        <v>62573000</v>
      </c>
      <c r="K9" s="14" t="s">
        <v>43</v>
      </c>
      <c r="L9" s="18" t="s">
        <v>25</v>
      </c>
      <c r="M9" s="19" t="s">
        <v>27</v>
      </c>
      <c r="N9" s="20"/>
      <c r="O9" s="21" t="s">
        <v>35</v>
      </c>
      <c r="P9" s="14" t="s">
        <v>44</v>
      </c>
      <c r="Q9" s="22" t="s">
        <v>29</v>
      </c>
      <c r="R9" s="22" t="s">
        <v>30</v>
      </c>
      <c r="S9" s="23" t="s">
        <v>31</v>
      </c>
    </row>
    <row r="10" spans="1:21" ht="21.75" customHeight="1">
      <c r="A10" s="243"/>
      <c r="B10" s="26" t="s">
        <v>45</v>
      </c>
      <c r="C10" s="14" t="s">
        <v>23</v>
      </c>
      <c r="D10" s="15">
        <v>79990000</v>
      </c>
      <c r="E10" s="15">
        <v>79990000</v>
      </c>
      <c r="F10" s="15"/>
      <c r="G10" s="15"/>
      <c r="H10" s="15"/>
      <c r="I10" s="27">
        <v>78000000</v>
      </c>
      <c r="J10" s="17">
        <v>61790000</v>
      </c>
      <c r="K10" s="14" t="s">
        <v>46</v>
      </c>
      <c r="L10" s="18" t="s">
        <v>25</v>
      </c>
      <c r="M10" s="19"/>
      <c r="N10" s="21"/>
      <c r="O10" s="21" t="s">
        <v>47</v>
      </c>
      <c r="P10" s="14" t="s">
        <v>44</v>
      </c>
      <c r="Q10" s="28" t="s">
        <v>48</v>
      </c>
      <c r="R10" s="28" t="s">
        <v>49</v>
      </c>
      <c r="S10" s="23" t="s">
        <v>31</v>
      </c>
    </row>
    <row r="11" spans="1:21" ht="21.75" customHeight="1">
      <c r="A11" s="242" t="s">
        <v>50</v>
      </c>
      <c r="B11" s="24" t="s">
        <v>51</v>
      </c>
      <c r="C11" s="14" t="s">
        <v>23</v>
      </c>
      <c r="D11" s="15">
        <v>79990000</v>
      </c>
      <c r="E11" s="15">
        <v>79990000</v>
      </c>
      <c r="F11" s="15"/>
      <c r="G11" s="15"/>
      <c r="H11" s="15"/>
      <c r="I11" s="29">
        <v>78554000</v>
      </c>
      <c r="J11" s="17">
        <v>0</v>
      </c>
      <c r="K11" s="14" t="s">
        <v>52</v>
      </c>
      <c r="L11" s="18" t="s">
        <v>25</v>
      </c>
      <c r="M11" s="19" t="s">
        <v>34</v>
      </c>
      <c r="N11" s="20"/>
      <c r="O11" s="14" t="s">
        <v>35</v>
      </c>
      <c r="P11" s="14" t="s">
        <v>53</v>
      </c>
      <c r="Q11" s="22" t="s">
        <v>29</v>
      </c>
      <c r="R11" s="22" t="s">
        <v>30</v>
      </c>
      <c r="S11" s="23" t="s">
        <v>31</v>
      </c>
    </row>
    <row r="12" spans="1:21" ht="21.75" customHeight="1">
      <c r="A12" s="243"/>
      <c r="B12" s="24" t="s">
        <v>54</v>
      </c>
      <c r="C12" s="14" t="s">
        <v>23</v>
      </c>
      <c r="D12" s="15">
        <v>79990000</v>
      </c>
      <c r="E12" s="15">
        <v>79990000</v>
      </c>
      <c r="F12" s="15"/>
      <c r="G12" s="15"/>
      <c r="H12" s="15"/>
      <c r="I12" s="29">
        <v>79371653</v>
      </c>
      <c r="J12" s="30">
        <v>52226000</v>
      </c>
      <c r="K12" s="14" t="s">
        <v>55</v>
      </c>
      <c r="L12" s="18" t="s">
        <v>25</v>
      </c>
      <c r="M12" s="19" t="s">
        <v>34</v>
      </c>
      <c r="N12" s="31"/>
      <c r="O12" s="14" t="s">
        <v>35</v>
      </c>
      <c r="P12" s="14" t="s">
        <v>53</v>
      </c>
      <c r="Q12" s="22" t="s">
        <v>29</v>
      </c>
      <c r="R12" s="22" t="s">
        <v>30</v>
      </c>
      <c r="S12" s="23" t="s">
        <v>31</v>
      </c>
    </row>
    <row r="13" spans="1:21" ht="21.75" customHeight="1">
      <c r="A13" s="249" t="s">
        <v>56</v>
      </c>
      <c r="B13" s="24" t="s">
        <v>57</v>
      </c>
      <c r="C13" s="14" t="s">
        <v>23</v>
      </c>
      <c r="D13" s="15">
        <v>79990000</v>
      </c>
      <c r="E13" s="15">
        <v>79990000</v>
      </c>
      <c r="F13" s="15"/>
      <c r="G13" s="15"/>
      <c r="H13" s="15"/>
      <c r="I13" s="15">
        <v>78170910</v>
      </c>
      <c r="J13" s="30">
        <v>78170910</v>
      </c>
      <c r="K13" s="14" t="s">
        <v>58</v>
      </c>
      <c r="L13" s="18" t="s">
        <v>25</v>
      </c>
      <c r="M13" s="31" t="s">
        <v>59</v>
      </c>
      <c r="N13" s="31"/>
      <c r="O13" s="14" t="s">
        <v>60</v>
      </c>
      <c r="P13" s="14" t="s">
        <v>61</v>
      </c>
      <c r="Q13" s="22" t="s">
        <v>29</v>
      </c>
      <c r="R13" s="22" t="s">
        <v>30</v>
      </c>
      <c r="S13" s="23" t="s">
        <v>31</v>
      </c>
    </row>
    <row r="14" spans="1:21" ht="21.75" customHeight="1">
      <c r="A14" s="249"/>
      <c r="B14" s="24" t="s">
        <v>62</v>
      </c>
      <c r="C14" s="14" t="s">
        <v>23</v>
      </c>
      <c r="D14" s="15">
        <v>79990000</v>
      </c>
      <c r="E14" s="15">
        <v>79990000</v>
      </c>
      <c r="F14" s="15"/>
      <c r="G14" s="15"/>
      <c r="H14" s="15"/>
      <c r="I14" s="15">
        <v>75198946</v>
      </c>
      <c r="J14" s="30">
        <v>59451000</v>
      </c>
      <c r="K14" s="14" t="s">
        <v>63</v>
      </c>
      <c r="L14" s="18" t="s">
        <v>25</v>
      </c>
      <c r="M14" s="31" t="s">
        <v>59</v>
      </c>
      <c r="N14" s="31"/>
      <c r="O14" s="14" t="s">
        <v>60</v>
      </c>
      <c r="P14" s="14" t="s">
        <v>61</v>
      </c>
      <c r="Q14" s="22" t="s">
        <v>29</v>
      </c>
      <c r="R14" s="22" t="s">
        <v>30</v>
      </c>
      <c r="S14" s="23" t="s">
        <v>31</v>
      </c>
    </row>
    <row r="15" spans="1:21" ht="21.75" customHeight="1">
      <c r="A15" s="250" t="s">
        <v>64</v>
      </c>
      <c r="B15" s="24" t="s">
        <v>65</v>
      </c>
      <c r="C15" s="14" t="s">
        <v>23</v>
      </c>
      <c r="D15" s="15">
        <v>79990000</v>
      </c>
      <c r="E15" s="15">
        <v>79990000</v>
      </c>
      <c r="F15" s="15"/>
      <c r="G15" s="15"/>
      <c r="H15" s="15"/>
      <c r="I15" s="27">
        <v>80000000</v>
      </c>
      <c r="J15" s="30">
        <v>0</v>
      </c>
      <c r="K15" s="14"/>
      <c r="L15" s="18" t="s">
        <v>25</v>
      </c>
      <c r="M15" s="31"/>
      <c r="N15" s="31"/>
      <c r="O15" s="14"/>
      <c r="P15" s="14"/>
      <c r="Q15" s="22"/>
      <c r="R15" s="22"/>
      <c r="S15" s="23" t="s">
        <v>31</v>
      </c>
    </row>
    <row r="16" spans="1:21" ht="25.5" customHeight="1">
      <c r="A16" s="243"/>
      <c r="B16" s="24" t="s">
        <v>66</v>
      </c>
      <c r="C16" s="14" t="s">
        <v>23</v>
      </c>
      <c r="D16" s="15">
        <v>79990000</v>
      </c>
      <c r="E16" s="15">
        <v>79990000</v>
      </c>
      <c r="F16" s="15"/>
      <c r="G16" s="15"/>
      <c r="H16" s="15"/>
      <c r="I16" s="27">
        <v>79500000</v>
      </c>
      <c r="J16" s="30">
        <v>0</v>
      </c>
      <c r="K16" s="14" t="s">
        <v>67</v>
      </c>
      <c r="L16" s="18" t="s">
        <v>25</v>
      </c>
      <c r="M16" s="31"/>
      <c r="N16" s="31"/>
      <c r="O16" s="14"/>
      <c r="P16" s="14"/>
      <c r="Q16" s="22"/>
      <c r="R16" s="22"/>
      <c r="S16" s="23" t="s">
        <v>31</v>
      </c>
    </row>
    <row r="17" spans="1:19" ht="19.5">
      <c r="A17" s="242" t="s">
        <v>68</v>
      </c>
      <c r="B17" s="24" t="s">
        <v>69</v>
      </c>
      <c r="C17" s="14" t="s">
        <v>23</v>
      </c>
      <c r="D17" s="15">
        <v>79990000</v>
      </c>
      <c r="E17" s="15">
        <v>79990000</v>
      </c>
      <c r="F17" s="15"/>
      <c r="G17" s="15"/>
      <c r="H17" s="15"/>
      <c r="I17" s="16">
        <v>74800000</v>
      </c>
      <c r="J17" s="30">
        <v>40000094</v>
      </c>
      <c r="K17" s="14" t="s">
        <v>70</v>
      </c>
      <c r="L17" s="18" t="s">
        <v>25</v>
      </c>
      <c r="M17" s="31"/>
      <c r="N17" s="31"/>
      <c r="O17" s="14" t="s">
        <v>47</v>
      </c>
      <c r="P17" s="14" t="s">
        <v>71</v>
      </c>
      <c r="Q17" s="22"/>
      <c r="R17" s="22"/>
      <c r="S17" s="23" t="s">
        <v>31</v>
      </c>
    </row>
    <row r="18" spans="1:19" ht="22.5">
      <c r="A18" s="250"/>
      <c r="B18" s="24" t="s">
        <v>72</v>
      </c>
      <c r="C18" s="14" t="s">
        <v>23</v>
      </c>
      <c r="D18" s="15">
        <v>79990000</v>
      </c>
      <c r="E18" s="15">
        <v>79990000</v>
      </c>
      <c r="F18" s="15"/>
      <c r="G18" s="15"/>
      <c r="H18" s="15"/>
      <c r="I18" s="16">
        <v>78489878</v>
      </c>
      <c r="J18" s="30">
        <v>76736978</v>
      </c>
      <c r="K18" s="32" t="s">
        <v>24</v>
      </c>
      <c r="L18" s="18" t="s">
        <v>25</v>
      </c>
      <c r="M18" s="31"/>
      <c r="N18" s="31"/>
      <c r="O18" s="14" t="s">
        <v>47</v>
      </c>
      <c r="P18" s="14" t="s">
        <v>71</v>
      </c>
      <c r="Q18" s="22"/>
      <c r="R18" s="22"/>
      <c r="S18" s="23" t="s">
        <v>31</v>
      </c>
    </row>
    <row r="19" spans="1:19" ht="22.5">
      <c r="A19" s="243"/>
      <c r="B19" s="24" t="s">
        <v>73</v>
      </c>
      <c r="C19" s="14" t="s">
        <v>23</v>
      </c>
      <c r="D19" s="15">
        <v>79990000</v>
      </c>
      <c r="E19" s="15">
        <v>79990000</v>
      </c>
      <c r="F19" s="15"/>
      <c r="G19" s="15"/>
      <c r="H19" s="15"/>
      <c r="I19" s="16">
        <v>79159711</v>
      </c>
      <c r="J19" s="30">
        <v>48660098</v>
      </c>
      <c r="K19" s="14" t="s">
        <v>74</v>
      </c>
      <c r="L19" s="18" t="s">
        <v>25</v>
      </c>
      <c r="M19" s="31"/>
      <c r="N19" s="31"/>
      <c r="O19" s="14" t="s">
        <v>47</v>
      </c>
      <c r="P19" s="14" t="s">
        <v>71</v>
      </c>
      <c r="Q19" s="22"/>
      <c r="R19" s="22"/>
      <c r="S19" s="23" t="s">
        <v>31</v>
      </c>
    </row>
    <row r="20" spans="1:19" ht="24" customHeight="1">
      <c r="A20" s="242" t="s">
        <v>75</v>
      </c>
      <c r="B20" s="24" t="s">
        <v>76</v>
      </c>
      <c r="C20" s="14" t="s">
        <v>23</v>
      </c>
      <c r="D20" s="15">
        <v>79990000</v>
      </c>
      <c r="E20" s="15">
        <v>79990000</v>
      </c>
      <c r="F20" s="15"/>
      <c r="G20" s="15"/>
      <c r="H20" s="15"/>
      <c r="I20" s="16">
        <v>75825108</v>
      </c>
      <c r="J20" s="30">
        <v>0</v>
      </c>
      <c r="K20" s="14" t="s">
        <v>77</v>
      </c>
      <c r="L20" s="18" t="s">
        <v>25</v>
      </c>
      <c r="M20" s="31"/>
      <c r="N20" s="31"/>
      <c r="O20" s="14" t="s">
        <v>78</v>
      </c>
      <c r="P20" s="14" t="s">
        <v>79</v>
      </c>
      <c r="Q20" s="22"/>
      <c r="R20" s="22"/>
      <c r="S20" s="23" t="s">
        <v>31</v>
      </c>
    </row>
    <row r="21" spans="1:19" ht="23.25" customHeight="1">
      <c r="A21" s="243"/>
      <c r="B21" s="24" t="s">
        <v>80</v>
      </c>
      <c r="C21" s="14" t="s">
        <v>23</v>
      </c>
      <c r="D21" s="15">
        <v>79990000</v>
      </c>
      <c r="E21" s="15">
        <v>79990000</v>
      </c>
      <c r="F21" s="15"/>
      <c r="G21" s="15"/>
      <c r="H21" s="15"/>
      <c r="I21" s="16">
        <v>78809551</v>
      </c>
      <c r="J21" s="30">
        <v>0</v>
      </c>
      <c r="K21" s="14" t="s">
        <v>77</v>
      </c>
      <c r="L21" s="18" t="s">
        <v>25</v>
      </c>
      <c r="M21" s="31"/>
      <c r="N21" s="31"/>
      <c r="O21" s="14" t="s">
        <v>78</v>
      </c>
      <c r="P21" s="14" t="s">
        <v>79</v>
      </c>
      <c r="Q21" s="22"/>
      <c r="R21" s="22"/>
      <c r="S21" s="23" t="s">
        <v>31</v>
      </c>
    </row>
    <row r="22" spans="1:19" ht="26.25" customHeight="1">
      <c r="A22" s="242" t="s">
        <v>81</v>
      </c>
      <c r="B22" s="24" t="s">
        <v>82</v>
      </c>
      <c r="C22" s="14" t="s">
        <v>23</v>
      </c>
      <c r="D22" s="15">
        <v>79990000</v>
      </c>
      <c r="E22" s="15">
        <v>79990000</v>
      </c>
      <c r="F22" s="15"/>
      <c r="G22" s="15"/>
      <c r="H22" s="15"/>
      <c r="I22" s="16">
        <v>79032132</v>
      </c>
      <c r="J22" s="30">
        <v>60300000</v>
      </c>
      <c r="K22" s="14" t="s">
        <v>83</v>
      </c>
      <c r="L22" s="18" t="s">
        <v>25</v>
      </c>
      <c r="M22" s="31" t="s">
        <v>39</v>
      </c>
      <c r="N22" s="31"/>
      <c r="O22" s="14" t="s">
        <v>84</v>
      </c>
      <c r="P22" s="14" t="s">
        <v>71</v>
      </c>
      <c r="Q22" s="22" t="s">
        <v>29</v>
      </c>
      <c r="R22" s="22" t="s">
        <v>30</v>
      </c>
      <c r="S22" s="23" t="s">
        <v>31</v>
      </c>
    </row>
    <row r="23" spans="1:19" ht="24" customHeight="1">
      <c r="A23" s="243"/>
      <c r="B23" s="24" t="s">
        <v>85</v>
      </c>
      <c r="C23" s="14" t="s">
        <v>23</v>
      </c>
      <c r="D23" s="15">
        <v>79990000</v>
      </c>
      <c r="E23" s="15">
        <v>79990000</v>
      </c>
      <c r="F23" s="15"/>
      <c r="G23" s="15"/>
      <c r="H23" s="15"/>
      <c r="I23" s="16">
        <v>77545690</v>
      </c>
      <c r="J23" s="30">
        <v>0</v>
      </c>
      <c r="K23" s="14" t="s">
        <v>86</v>
      </c>
      <c r="L23" s="18" t="s">
        <v>25</v>
      </c>
      <c r="M23" s="31" t="s">
        <v>39</v>
      </c>
      <c r="N23" s="31"/>
      <c r="O23" s="14" t="s">
        <v>84</v>
      </c>
      <c r="P23" s="14" t="s">
        <v>71</v>
      </c>
      <c r="Q23" s="22" t="s">
        <v>29</v>
      </c>
      <c r="R23" s="22" t="s">
        <v>30</v>
      </c>
      <c r="S23" s="23" t="s">
        <v>31</v>
      </c>
    </row>
    <row r="24" spans="1:19" ht="19.5">
      <c r="A24" s="33" t="s">
        <v>87</v>
      </c>
      <c r="B24" s="24" t="s">
        <v>88</v>
      </c>
      <c r="C24" s="14" t="s">
        <v>23</v>
      </c>
      <c r="D24" s="15">
        <v>79990000</v>
      </c>
      <c r="E24" s="15">
        <v>79990000</v>
      </c>
      <c r="F24" s="15"/>
      <c r="G24" s="15"/>
      <c r="H24" s="15"/>
      <c r="I24" s="27">
        <v>78242847</v>
      </c>
      <c r="J24" s="30">
        <v>0</v>
      </c>
      <c r="K24" s="14" t="s">
        <v>270</v>
      </c>
      <c r="L24" s="18" t="s">
        <v>25</v>
      </c>
      <c r="M24" s="31"/>
      <c r="N24" s="31"/>
      <c r="O24" s="14"/>
      <c r="P24" s="14"/>
      <c r="Q24" s="22"/>
      <c r="R24" s="22"/>
      <c r="S24" s="23" t="s">
        <v>31</v>
      </c>
    </row>
    <row r="25" spans="1:19" ht="27" customHeight="1">
      <c r="A25" s="249" t="s">
        <v>89</v>
      </c>
      <c r="B25" s="24" t="s">
        <v>90</v>
      </c>
      <c r="C25" s="14" t="s">
        <v>23</v>
      </c>
      <c r="D25" s="15">
        <v>79990000</v>
      </c>
      <c r="E25" s="15">
        <v>79990000</v>
      </c>
      <c r="F25" s="15"/>
      <c r="G25" s="15"/>
      <c r="H25" s="15"/>
      <c r="I25" s="27">
        <v>79440000</v>
      </c>
      <c r="J25" s="30">
        <v>0</v>
      </c>
      <c r="K25" s="14" t="s">
        <v>91</v>
      </c>
      <c r="L25" s="18" t="s">
        <v>25</v>
      </c>
      <c r="M25" s="31"/>
      <c r="N25" s="31"/>
      <c r="O25" s="32"/>
      <c r="P25" s="14"/>
      <c r="Q25" s="22"/>
      <c r="R25" s="22"/>
      <c r="S25" s="23" t="s">
        <v>31</v>
      </c>
    </row>
    <row r="26" spans="1:19" ht="25.5" customHeight="1">
      <c r="A26" s="249"/>
      <c r="B26" s="24" t="s">
        <v>92</v>
      </c>
      <c r="C26" s="14" t="s">
        <v>23</v>
      </c>
      <c r="D26" s="15">
        <v>79990000</v>
      </c>
      <c r="E26" s="15">
        <v>79990000</v>
      </c>
      <c r="F26" s="15"/>
      <c r="G26" s="15"/>
      <c r="H26" s="15"/>
      <c r="I26" s="27">
        <v>77684968</v>
      </c>
      <c r="J26" s="30">
        <v>61076000</v>
      </c>
      <c r="K26" s="14" t="s">
        <v>93</v>
      </c>
      <c r="L26" s="18" t="s">
        <v>25</v>
      </c>
      <c r="M26" s="31"/>
      <c r="N26" s="31"/>
      <c r="O26" s="32"/>
      <c r="P26" s="14"/>
      <c r="Q26" s="22"/>
      <c r="R26" s="22"/>
      <c r="S26" s="23" t="s">
        <v>31</v>
      </c>
    </row>
    <row r="27" spans="1:19" ht="26.25" customHeight="1">
      <c r="A27" s="242" t="s">
        <v>80</v>
      </c>
      <c r="B27" s="24" t="s">
        <v>94</v>
      </c>
      <c r="C27" s="14" t="s">
        <v>23</v>
      </c>
      <c r="D27" s="15">
        <v>79990000</v>
      </c>
      <c r="E27" s="15">
        <v>79990000</v>
      </c>
      <c r="F27" s="15"/>
      <c r="G27" s="15"/>
      <c r="H27" s="15"/>
      <c r="I27" s="15">
        <v>79689000</v>
      </c>
      <c r="J27" s="30">
        <v>79689000</v>
      </c>
      <c r="K27" s="14" t="s">
        <v>95</v>
      </c>
      <c r="L27" s="18" t="s">
        <v>25</v>
      </c>
      <c r="M27" s="31"/>
      <c r="N27" s="31"/>
      <c r="O27" s="32" t="s">
        <v>96</v>
      </c>
      <c r="P27" s="21" t="s">
        <v>97</v>
      </c>
      <c r="Q27" s="22"/>
      <c r="R27" s="22"/>
      <c r="S27" s="23" t="s">
        <v>31</v>
      </c>
    </row>
    <row r="28" spans="1:19" ht="27" customHeight="1">
      <c r="A28" s="250"/>
      <c r="B28" s="34" t="s">
        <v>98</v>
      </c>
      <c r="C28" s="14" t="s">
        <v>23</v>
      </c>
      <c r="D28" s="15">
        <v>79990000</v>
      </c>
      <c r="E28" s="15">
        <v>79990000</v>
      </c>
      <c r="F28" s="15"/>
      <c r="G28" s="15"/>
      <c r="H28" s="15"/>
      <c r="I28" s="15">
        <v>78500000</v>
      </c>
      <c r="J28" s="30">
        <v>68724049</v>
      </c>
      <c r="K28" s="14" t="s">
        <v>99</v>
      </c>
      <c r="L28" s="18" t="s">
        <v>25</v>
      </c>
      <c r="M28" s="31"/>
      <c r="N28" s="31"/>
      <c r="O28" s="32" t="s">
        <v>96</v>
      </c>
      <c r="P28" s="21" t="s">
        <v>97</v>
      </c>
      <c r="Q28" s="22"/>
      <c r="R28" s="22"/>
      <c r="S28" s="23" t="s">
        <v>31</v>
      </c>
    </row>
    <row r="29" spans="1:19" ht="27" customHeight="1">
      <c r="A29" s="35" t="s">
        <v>100</v>
      </c>
      <c r="B29" s="24" t="s">
        <v>101</v>
      </c>
      <c r="C29" s="14" t="s">
        <v>23</v>
      </c>
      <c r="D29" s="15">
        <v>79990000</v>
      </c>
      <c r="E29" s="15">
        <v>79990000</v>
      </c>
      <c r="F29" s="15"/>
      <c r="G29" s="15"/>
      <c r="H29" s="15"/>
      <c r="I29" s="16">
        <v>76739252</v>
      </c>
      <c r="J29" s="30">
        <v>39289000</v>
      </c>
      <c r="K29" s="14" t="s">
        <v>102</v>
      </c>
      <c r="L29" s="18" t="s">
        <v>25</v>
      </c>
      <c r="M29" s="31" t="s">
        <v>61</v>
      </c>
      <c r="N29" s="31"/>
      <c r="O29" s="36" t="s">
        <v>103</v>
      </c>
      <c r="P29" s="14" t="s">
        <v>96</v>
      </c>
      <c r="Q29" s="22" t="s">
        <v>29</v>
      </c>
      <c r="R29" s="22" t="s">
        <v>30</v>
      </c>
      <c r="S29" s="23" t="s">
        <v>31</v>
      </c>
    </row>
    <row r="30" spans="1:19">
      <c r="A30" s="251" t="s">
        <v>104</v>
      </c>
      <c r="B30" s="251"/>
      <c r="C30" s="37"/>
      <c r="D30" s="38">
        <f t="shared" ref="D30:E30" si="0">SUM(D5:D29)</f>
        <v>1999750000</v>
      </c>
      <c r="E30" s="39">
        <f t="shared" si="0"/>
        <v>1999750000</v>
      </c>
      <c r="F30" s="40"/>
      <c r="G30" s="40"/>
      <c r="H30" s="40"/>
      <c r="I30" s="29">
        <f>SUM(I5:I29)</f>
        <v>1954079455</v>
      </c>
      <c r="J30" s="30">
        <f>SUM(J5:J29)</f>
        <v>1010723500</v>
      </c>
      <c r="K30" s="41"/>
      <c r="L30" s="42"/>
      <c r="M30" s="43"/>
      <c r="N30" s="43"/>
      <c r="O30" s="43"/>
      <c r="P30" s="44"/>
      <c r="Q30" s="45"/>
      <c r="R30" s="43"/>
      <c r="S30" s="46"/>
    </row>
    <row r="31" spans="1:19">
      <c r="A31" s="252" t="s">
        <v>105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</row>
    <row r="32" spans="1:19" ht="34.5">
      <c r="A32" s="231" t="s">
        <v>106</v>
      </c>
      <c r="B32" s="47" t="s">
        <v>107</v>
      </c>
      <c r="C32" s="14" t="s">
        <v>23</v>
      </c>
      <c r="D32" s="233">
        <v>25156200</v>
      </c>
      <c r="E32" s="233">
        <v>25156200</v>
      </c>
      <c r="F32" s="48" t="s">
        <v>108</v>
      </c>
      <c r="G32" s="48">
        <v>26</v>
      </c>
      <c r="H32" s="48">
        <f>+I32/G32</f>
        <v>90000</v>
      </c>
      <c r="I32" s="49">
        <v>2340000</v>
      </c>
      <c r="J32" s="50">
        <v>2340000</v>
      </c>
      <c r="K32" s="222" t="s">
        <v>109</v>
      </c>
      <c r="L32" s="51" t="s">
        <v>110</v>
      </c>
      <c r="M32" s="52" t="s">
        <v>35</v>
      </c>
      <c r="N32" s="52" t="s">
        <v>39</v>
      </c>
      <c r="O32" s="52" t="s">
        <v>39</v>
      </c>
      <c r="P32" s="52" t="s">
        <v>96</v>
      </c>
      <c r="Q32" s="52" t="s">
        <v>111</v>
      </c>
      <c r="R32" s="52" t="s">
        <v>112</v>
      </c>
      <c r="S32" s="247" t="s">
        <v>113</v>
      </c>
    </row>
    <row r="33" spans="1:19" ht="34.5">
      <c r="A33" s="232"/>
      <c r="B33" s="47" t="s">
        <v>114</v>
      </c>
      <c r="C33" s="14" t="s">
        <v>23</v>
      </c>
      <c r="D33" s="234"/>
      <c r="E33" s="234"/>
      <c r="F33" s="48" t="s">
        <v>108</v>
      </c>
      <c r="G33" s="48">
        <v>26</v>
      </c>
      <c r="H33" s="48">
        <f>+I33/G33</f>
        <v>85000</v>
      </c>
      <c r="I33" s="53">
        <v>2210000</v>
      </c>
      <c r="J33" s="50">
        <v>2210000</v>
      </c>
      <c r="K33" s="235"/>
      <c r="L33" s="51" t="s">
        <v>110</v>
      </c>
      <c r="M33" s="52" t="s">
        <v>35</v>
      </c>
      <c r="N33" s="52" t="s">
        <v>39</v>
      </c>
      <c r="O33" s="52" t="s">
        <v>39</v>
      </c>
      <c r="P33" s="52" t="s">
        <v>96</v>
      </c>
      <c r="Q33" s="52" t="s">
        <v>111</v>
      </c>
      <c r="R33" s="52" t="s">
        <v>112</v>
      </c>
      <c r="S33" s="248"/>
    </row>
    <row r="34" spans="1:19" ht="23.25">
      <c r="A34" s="232"/>
      <c r="B34" s="47" t="s">
        <v>115</v>
      </c>
      <c r="C34" s="14" t="s">
        <v>23</v>
      </c>
      <c r="D34" s="234"/>
      <c r="E34" s="234"/>
      <c r="F34" s="48" t="s">
        <v>108</v>
      </c>
      <c r="G34" s="48">
        <v>46</v>
      </c>
      <c r="H34" s="48">
        <f t="shared" ref="H34:H37" si="1">+I34/G34</f>
        <v>75000</v>
      </c>
      <c r="I34" s="53">
        <v>3450000</v>
      </c>
      <c r="J34" s="50">
        <v>3450000</v>
      </c>
      <c r="K34" s="235"/>
      <c r="L34" s="51" t="s">
        <v>110</v>
      </c>
      <c r="M34" s="52" t="s">
        <v>35</v>
      </c>
      <c r="N34" s="52" t="s">
        <v>39</v>
      </c>
      <c r="O34" s="52" t="s">
        <v>39</v>
      </c>
      <c r="P34" s="52" t="s">
        <v>96</v>
      </c>
      <c r="Q34" s="52" t="s">
        <v>111</v>
      </c>
      <c r="R34" s="52" t="s">
        <v>112</v>
      </c>
      <c r="S34" s="248"/>
    </row>
    <row r="35" spans="1:19" ht="34.5">
      <c r="A35" s="232"/>
      <c r="B35" s="47" t="s">
        <v>116</v>
      </c>
      <c r="C35" s="14" t="s">
        <v>23</v>
      </c>
      <c r="D35" s="234"/>
      <c r="E35" s="234"/>
      <c r="F35" s="48" t="s">
        <v>108</v>
      </c>
      <c r="G35" s="48">
        <v>112</v>
      </c>
      <c r="H35" s="48">
        <f t="shared" si="1"/>
        <v>65000</v>
      </c>
      <c r="I35" s="53">
        <v>7280000</v>
      </c>
      <c r="J35" s="54">
        <v>7279331</v>
      </c>
      <c r="K35" s="235"/>
      <c r="L35" s="51" t="s">
        <v>110</v>
      </c>
      <c r="M35" s="52" t="s">
        <v>35</v>
      </c>
      <c r="N35" s="52" t="s">
        <v>39</v>
      </c>
      <c r="O35" s="52" t="s">
        <v>39</v>
      </c>
      <c r="P35" s="52" t="s">
        <v>96</v>
      </c>
      <c r="Q35" s="52" t="s">
        <v>111</v>
      </c>
      <c r="R35" s="52" t="s">
        <v>112</v>
      </c>
      <c r="S35" s="248"/>
    </row>
    <row r="36" spans="1:19" ht="79.5">
      <c r="A36" s="232"/>
      <c r="B36" s="55" t="s">
        <v>117</v>
      </c>
      <c r="C36" s="14" t="s">
        <v>23</v>
      </c>
      <c r="D36" s="234"/>
      <c r="E36" s="234"/>
      <c r="F36" s="48" t="s">
        <v>108</v>
      </c>
      <c r="G36" s="48">
        <v>10</v>
      </c>
      <c r="H36" s="48">
        <f t="shared" si="1"/>
        <v>50000</v>
      </c>
      <c r="I36" s="56">
        <v>500000</v>
      </c>
      <c r="J36" s="54">
        <v>500000</v>
      </c>
      <c r="K36" s="222" t="s">
        <v>118</v>
      </c>
      <c r="L36" s="57" t="s">
        <v>110</v>
      </c>
      <c r="M36" s="58" t="s">
        <v>35</v>
      </c>
      <c r="N36" s="58" t="s">
        <v>39</v>
      </c>
      <c r="O36" s="58" t="s">
        <v>39</v>
      </c>
      <c r="P36" s="58" t="s">
        <v>96</v>
      </c>
      <c r="Q36" s="58" t="s">
        <v>111</v>
      </c>
      <c r="R36" s="58" t="s">
        <v>119</v>
      </c>
      <c r="S36" s="248"/>
    </row>
    <row r="37" spans="1:19" ht="57">
      <c r="A37" s="232"/>
      <c r="B37" s="59" t="s">
        <v>120</v>
      </c>
      <c r="C37" s="14" t="s">
        <v>23</v>
      </c>
      <c r="D37" s="234"/>
      <c r="E37" s="234"/>
      <c r="F37" s="48" t="s">
        <v>108</v>
      </c>
      <c r="G37" s="48">
        <v>10</v>
      </c>
      <c r="H37" s="48">
        <f t="shared" si="1"/>
        <v>40000</v>
      </c>
      <c r="I37" s="56">
        <v>400000</v>
      </c>
      <c r="J37" s="54">
        <v>400000</v>
      </c>
      <c r="K37" s="223"/>
      <c r="L37" s="57" t="s">
        <v>110</v>
      </c>
      <c r="M37" s="58" t="s">
        <v>35</v>
      </c>
      <c r="N37" s="58" t="s">
        <v>39</v>
      </c>
      <c r="O37" s="58" t="s">
        <v>39</v>
      </c>
      <c r="P37" s="58" t="s">
        <v>96</v>
      </c>
      <c r="Q37" s="58" t="s">
        <v>111</v>
      </c>
      <c r="R37" s="58" t="s">
        <v>119</v>
      </c>
      <c r="S37" s="248"/>
    </row>
    <row r="38" spans="1:19" s="64" customFormat="1" ht="22.5">
      <c r="A38" s="60"/>
      <c r="B38" s="61" t="s">
        <v>121</v>
      </c>
      <c r="C38" s="14" t="s">
        <v>122</v>
      </c>
      <c r="D38" s="62"/>
      <c r="E38" s="62"/>
      <c r="F38" s="48" t="s">
        <v>108</v>
      </c>
      <c r="G38" s="48">
        <v>250</v>
      </c>
      <c r="H38" s="48">
        <v>160000</v>
      </c>
      <c r="I38" s="56">
        <f>+G38*H38</f>
        <v>40000000</v>
      </c>
      <c r="J38" s="54"/>
      <c r="K38" s="63" t="s">
        <v>123</v>
      </c>
      <c r="L38" s="57" t="s">
        <v>110</v>
      </c>
      <c r="M38" s="58" t="s">
        <v>35</v>
      </c>
      <c r="N38" s="58"/>
      <c r="O38" s="58"/>
      <c r="P38" s="58"/>
      <c r="Q38" s="58" t="s">
        <v>124</v>
      </c>
      <c r="R38" s="58" t="s">
        <v>125</v>
      </c>
      <c r="S38" s="248"/>
    </row>
    <row r="39" spans="1:19" s="64" customFormat="1" ht="34.5">
      <c r="A39" s="60"/>
      <c r="B39" s="59" t="s">
        <v>126</v>
      </c>
      <c r="C39" s="14" t="s">
        <v>127</v>
      </c>
      <c r="D39" s="62"/>
      <c r="E39" s="62"/>
      <c r="F39" s="48" t="s">
        <v>108</v>
      </c>
      <c r="G39" s="48">
        <v>10</v>
      </c>
      <c r="H39" s="48">
        <v>155000</v>
      </c>
      <c r="I39" s="56">
        <f t="shared" ref="I39:I41" si="2">+G39*H39</f>
        <v>1550000</v>
      </c>
      <c r="J39" s="54"/>
      <c r="K39" s="63" t="s">
        <v>128</v>
      </c>
      <c r="L39" s="57" t="s">
        <v>110</v>
      </c>
      <c r="M39" s="58" t="s">
        <v>35</v>
      </c>
      <c r="N39" s="58"/>
      <c r="O39" s="58"/>
      <c r="P39" s="58"/>
      <c r="Q39" s="58" t="s">
        <v>129</v>
      </c>
      <c r="R39" s="58" t="s">
        <v>130</v>
      </c>
      <c r="S39" s="248"/>
    </row>
    <row r="40" spans="1:19" s="64" customFormat="1" ht="45.75">
      <c r="A40" s="60"/>
      <c r="B40" s="59" t="s">
        <v>131</v>
      </c>
      <c r="C40" s="14" t="s">
        <v>132</v>
      </c>
      <c r="D40" s="62"/>
      <c r="E40" s="62"/>
      <c r="F40" s="48" t="s">
        <v>108</v>
      </c>
      <c r="G40" s="48">
        <v>10</v>
      </c>
      <c r="H40" s="48">
        <v>50000</v>
      </c>
      <c r="I40" s="56">
        <f t="shared" si="2"/>
        <v>500000</v>
      </c>
      <c r="J40" s="54">
        <v>500000</v>
      </c>
      <c r="K40" s="222" t="s">
        <v>133</v>
      </c>
      <c r="L40" s="57" t="s">
        <v>110</v>
      </c>
      <c r="M40" s="58" t="s">
        <v>35</v>
      </c>
      <c r="N40" s="58"/>
      <c r="O40" s="58"/>
      <c r="P40" s="58"/>
      <c r="Q40" s="58" t="s">
        <v>124</v>
      </c>
      <c r="R40" s="58"/>
      <c r="S40" s="248"/>
    </row>
    <row r="41" spans="1:19" s="64" customFormat="1" ht="34.5">
      <c r="A41" s="60"/>
      <c r="B41" s="59" t="s">
        <v>134</v>
      </c>
      <c r="C41" s="14" t="s">
        <v>135</v>
      </c>
      <c r="D41" s="62"/>
      <c r="E41" s="62"/>
      <c r="F41" s="48" t="s">
        <v>108</v>
      </c>
      <c r="G41" s="48">
        <v>10</v>
      </c>
      <c r="H41" s="48">
        <v>40000</v>
      </c>
      <c r="I41" s="56">
        <f t="shared" si="2"/>
        <v>400000</v>
      </c>
      <c r="J41" s="54">
        <v>399745</v>
      </c>
      <c r="K41" s="223"/>
      <c r="L41" s="57" t="s">
        <v>110</v>
      </c>
      <c r="M41" s="58" t="s">
        <v>35</v>
      </c>
      <c r="N41" s="58"/>
      <c r="O41" s="58"/>
      <c r="P41" s="58"/>
      <c r="Q41" s="58" t="s">
        <v>124</v>
      </c>
      <c r="R41" s="58"/>
      <c r="S41" s="248"/>
    </row>
    <row r="42" spans="1:19" s="64" customFormat="1" ht="34.5">
      <c r="A42" s="253" t="s">
        <v>136</v>
      </c>
      <c r="B42" s="55" t="s">
        <v>137</v>
      </c>
      <c r="C42" s="14" t="s">
        <v>23</v>
      </c>
      <c r="D42" s="233">
        <v>1967280000</v>
      </c>
      <c r="E42" s="233">
        <v>1967280000</v>
      </c>
      <c r="F42" s="48" t="s">
        <v>108</v>
      </c>
      <c r="G42" s="48">
        <v>4500</v>
      </c>
      <c r="H42" s="65">
        <f>+I42/G42</f>
        <v>135000</v>
      </c>
      <c r="I42" s="66">
        <v>607500000</v>
      </c>
      <c r="J42" s="66">
        <v>607500000</v>
      </c>
      <c r="K42" s="67" t="s">
        <v>138</v>
      </c>
      <c r="L42" s="51" t="s">
        <v>110</v>
      </c>
      <c r="M42" s="52" t="s">
        <v>35</v>
      </c>
      <c r="N42" s="52" t="s">
        <v>39</v>
      </c>
      <c r="O42" s="52" t="s">
        <v>39</v>
      </c>
      <c r="P42" s="52" t="s">
        <v>96</v>
      </c>
      <c r="Q42" s="52" t="s">
        <v>111</v>
      </c>
      <c r="R42" s="52" t="s">
        <v>139</v>
      </c>
      <c r="S42" s="248"/>
    </row>
    <row r="43" spans="1:19" ht="23.25">
      <c r="A43" s="254"/>
      <c r="B43" s="55" t="s">
        <v>140</v>
      </c>
      <c r="C43" s="14" t="s">
        <v>23</v>
      </c>
      <c r="D43" s="234"/>
      <c r="E43" s="234"/>
      <c r="F43" s="48" t="s">
        <v>108</v>
      </c>
      <c r="G43" s="68">
        <v>2500</v>
      </c>
      <c r="H43" s="69">
        <f t="shared" ref="H43:H87" si="3">+I43/G43</f>
        <v>82500</v>
      </c>
      <c r="I43" s="70">
        <v>206250000</v>
      </c>
      <c r="J43" s="50">
        <v>0</v>
      </c>
      <c r="K43" s="67" t="s">
        <v>141</v>
      </c>
      <c r="L43" s="51" t="s">
        <v>110</v>
      </c>
      <c r="M43" s="52" t="s">
        <v>35</v>
      </c>
      <c r="N43" s="52" t="s">
        <v>39</v>
      </c>
      <c r="O43" s="52" t="s">
        <v>39</v>
      </c>
      <c r="P43" s="52" t="s">
        <v>96</v>
      </c>
      <c r="Q43" s="52" t="s">
        <v>111</v>
      </c>
      <c r="R43" s="52" t="s">
        <v>142</v>
      </c>
      <c r="S43" s="248"/>
    </row>
    <row r="44" spans="1:19" ht="23.25">
      <c r="A44" s="254"/>
      <c r="B44" s="55" t="s">
        <v>140</v>
      </c>
      <c r="C44" s="14" t="s">
        <v>122</v>
      </c>
      <c r="D44" s="234"/>
      <c r="E44" s="234"/>
      <c r="F44" s="48" t="s">
        <v>108</v>
      </c>
      <c r="G44" s="68">
        <v>2500</v>
      </c>
      <c r="H44" s="69">
        <f t="shared" si="3"/>
        <v>82500</v>
      </c>
      <c r="I44" s="70">
        <v>206250000</v>
      </c>
      <c r="J44" s="50">
        <v>0</v>
      </c>
      <c r="K44" s="67" t="s">
        <v>143</v>
      </c>
      <c r="L44" s="51" t="s">
        <v>110</v>
      </c>
      <c r="M44" s="52" t="s">
        <v>35</v>
      </c>
      <c r="N44" s="52" t="s">
        <v>39</v>
      </c>
      <c r="O44" s="52" t="s">
        <v>39</v>
      </c>
      <c r="P44" s="52" t="s">
        <v>96</v>
      </c>
      <c r="Q44" s="52" t="s">
        <v>111</v>
      </c>
      <c r="R44" s="52" t="s">
        <v>144</v>
      </c>
      <c r="S44" s="248"/>
    </row>
    <row r="45" spans="1:19" ht="23.25">
      <c r="A45" s="254"/>
      <c r="B45" s="55" t="s">
        <v>145</v>
      </c>
      <c r="C45" s="14" t="s">
        <v>23</v>
      </c>
      <c r="D45" s="234"/>
      <c r="E45" s="234"/>
      <c r="F45" s="48" t="s">
        <v>108</v>
      </c>
      <c r="G45" s="68">
        <v>2500</v>
      </c>
      <c r="H45" s="69">
        <f t="shared" si="3"/>
        <v>8600</v>
      </c>
      <c r="I45" s="70">
        <v>21500000</v>
      </c>
      <c r="J45" s="50">
        <v>6450000</v>
      </c>
      <c r="K45" s="67" t="s">
        <v>146</v>
      </c>
      <c r="L45" s="51" t="s">
        <v>110</v>
      </c>
      <c r="M45" s="52" t="s">
        <v>35</v>
      </c>
      <c r="N45" s="52" t="s">
        <v>39</v>
      </c>
      <c r="O45" s="52" t="s">
        <v>39</v>
      </c>
      <c r="P45" s="52" t="s">
        <v>96</v>
      </c>
      <c r="Q45" s="52" t="s">
        <v>111</v>
      </c>
      <c r="R45" s="52" t="s">
        <v>147</v>
      </c>
      <c r="S45" s="248"/>
    </row>
    <row r="46" spans="1:19" ht="19.5">
      <c r="A46" s="254"/>
      <c r="B46" s="238" t="s">
        <v>148</v>
      </c>
      <c r="C46" s="14" t="s">
        <v>122</v>
      </c>
      <c r="D46" s="234"/>
      <c r="E46" s="234"/>
      <c r="F46" s="48" t="s">
        <v>108</v>
      </c>
      <c r="G46" s="68">
        <v>24000</v>
      </c>
      <c r="H46" s="69">
        <f t="shared" si="3"/>
        <v>198</v>
      </c>
      <c r="I46" s="70">
        <v>4752000</v>
      </c>
      <c r="J46" s="50">
        <v>4752000</v>
      </c>
      <c r="K46" s="229" t="s">
        <v>149</v>
      </c>
      <c r="L46" s="51"/>
      <c r="M46" s="52"/>
      <c r="N46" s="52"/>
      <c r="O46" s="52"/>
      <c r="P46" s="52"/>
      <c r="Q46" s="52"/>
      <c r="R46" s="52"/>
      <c r="S46" s="248"/>
    </row>
    <row r="47" spans="1:19" ht="25.5" customHeight="1">
      <c r="A47" s="254"/>
      <c r="B47" s="239"/>
      <c r="C47" s="14" t="s">
        <v>23</v>
      </c>
      <c r="D47" s="234"/>
      <c r="E47" s="234"/>
      <c r="F47" s="48" t="s">
        <v>108</v>
      </c>
      <c r="G47" s="68">
        <v>16000</v>
      </c>
      <c r="H47" s="69">
        <f t="shared" si="3"/>
        <v>247.5</v>
      </c>
      <c r="I47" s="70">
        <v>3960000</v>
      </c>
      <c r="J47" s="50">
        <v>3960000</v>
      </c>
      <c r="K47" s="230"/>
      <c r="L47" s="51" t="s">
        <v>110</v>
      </c>
      <c r="M47" s="52" t="s">
        <v>35</v>
      </c>
      <c r="N47" s="52" t="s">
        <v>39</v>
      </c>
      <c r="O47" s="52" t="s">
        <v>39</v>
      </c>
      <c r="P47" s="52" t="s">
        <v>96</v>
      </c>
      <c r="Q47" s="52" t="s">
        <v>111</v>
      </c>
      <c r="R47" s="52" t="s">
        <v>150</v>
      </c>
      <c r="S47" s="248"/>
    </row>
    <row r="48" spans="1:19" ht="27" customHeight="1">
      <c r="A48" s="254"/>
      <c r="B48" s="55" t="s">
        <v>151</v>
      </c>
      <c r="C48" s="14" t="s">
        <v>23</v>
      </c>
      <c r="D48" s="234"/>
      <c r="E48" s="234"/>
      <c r="F48" s="48" t="s">
        <v>108</v>
      </c>
      <c r="G48" s="68">
        <v>10200</v>
      </c>
      <c r="H48" s="69">
        <f t="shared" si="3"/>
        <v>1958</v>
      </c>
      <c r="I48" s="70">
        <v>19971600</v>
      </c>
      <c r="J48" s="30">
        <v>9985800</v>
      </c>
      <c r="K48" s="71" t="s">
        <v>141</v>
      </c>
      <c r="L48" s="51" t="s">
        <v>110</v>
      </c>
      <c r="M48" s="52" t="s">
        <v>35</v>
      </c>
      <c r="N48" s="52" t="s">
        <v>39</v>
      </c>
      <c r="O48" s="52" t="s">
        <v>39</v>
      </c>
      <c r="P48" s="52" t="s">
        <v>96</v>
      </c>
      <c r="Q48" s="52" t="s">
        <v>111</v>
      </c>
      <c r="R48" s="52" t="s">
        <v>139</v>
      </c>
      <c r="S48" s="248"/>
    </row>
    <row r="49" spans="1:19" ht="25.5" customHeight="1">
      <c r="A49" s="254"/>
      <c r="B49" s="72" t="s">
        <v>152</v>
      </c>
      <c r="C49" s="14" t="s">
        <v>23</v>
      </c>
      <c r="D49" s="234"/>
      <c r="E49" s="234"/>
      <c r="F49" s="48" t="s">
        <v>108</v>
      </c>
      <c r="G49" s="68">
        <v>50000</v>
      </c>
      <c r="H49" s="69">
        <f t="shared" si="3"/>
        <v>60</v>
      </c>
      <c r="I49" s="70">
        <v>3000000</v>
      </c>
      <c r="J49" s="73">
        <v>1500000</v>
      </c>
      <c r="K49" s="67" t="s">
        <v>141</v>
      </c>
      <c r="L49" s="51" t="s">
        <v>110</v>
      </c>
      <c r="M49" s="52" t="s">
        <v>35</v>
      </c>
      <c r="N49" s="52" t="s">
        <v>39</v>
      </c>
      <c r="O49" s="52" t="s">
        <v>39</v>
      </c>
      <c r="P49" s="52" t="s">
        <v>96</v>
      </c>
      <c r="Q49" s="52" t="s">
        <v>111</v>
      </c>
      <c r="R49" s="52" t="s">
        <v>139</v>
      </c>
      <c r="S49" s="248"/>
    </row>
    <row r="50" spans="1:19" ht="25.5" customHeight="1">
      <c r="A50" s="254"/>
      <c r="B50" s="55" t="s">
        <v>153</v>
      </c>
      <c r="C50" s="14" t="s">
        <v>23</v>
      </c>
      <c r="D50" s="234"/>
      <c r="E50" s="234"/>
      <c r="F50" s="68" t="s">
        <v>108</v>
      </c>
      <c r="G50" s="68">
        <v>14600</v>
      </c>
      <c r="H50" s="69">
        <f t="shared" si="3"/>
        <v>990</v>
      </c>
      <c r="I50" s="70">
        <v>14454000</v>
      </c>
      <c r="J50" s="73">
        <v>4554000</v>
      </c>
      <c r="K50" s="14" t="s">
        <v>154</v>
      </c>
      <c r="L50" s="51"/>
      <c r="M50" s="52"/>
      <c r="N50" s="52"/>
      <c r="O50" s="52"/>
      <c r="P50" s="52"/>
      <c r="Q50" s="52"/>
      <c r="R50" s="52"/>
      <c r="S50" s="248"/>
    </row>
    <row r="51" spans="1:19" ht="23.25" customHeight="1">
      <c r="A51" s="254"/>
      <c r="B51" s="74" t="s">
        <v>155</v>
      </c>
      <c r="C51" s="14" t="s">
        <v>23</v>
      </c>
      <c r="D51" s="234"/>
      <c r="E51" s="234"/>
      <c r="F51" s="68" t="s">
        <v>108</v>
      </c>
      <c r="G51" s="68">
        <v>14600</v>
      </c>
      <c r="H51" s="69">
        <f t="shared" si="3"/>
        <v>990</v>
      </c>
      <c r="I51" s="70">
        <v>14454000</v>
      </c>
      <c r="J51" s="50">
        <v>4554000</v>
      </c>
      <c r="K51" s="75" t="s">
        <v>154</v>
      </c>
      <c r="L51" s="51" t="s">
        <v>110</v>
      </c>
      <c r="M51" s="52" t="s">
        <v>35</v>
      </c>
      <c r="N51" s="52" t="s">
        <v>39</v>
      </c>
      <c r="O51" s="52" t="s">
        <v>39</v>
      </c>
      <c r="P51" s="52" t="s">
        <v>96</v>
      </c>
      <c r="Q51" s="52" t="s">
        <v>111</v>
      </c>
      <c r="R51" s="52" t="s">
        <v>156</v>
      </c>
      <c r="S51" s="248"/>
    </row>
    <row r="52" spans="1:19" ht="34.5">
      <c r="A52" s="254"/>
      <c r="B52" s="55" t="s">
        <v>157</v>
      </c>
      <c r="C52" s="14" t="s">
        <v>23</v>
      </c>
      <c r="D52" s="234"/>
      <c r="E52" s="234"/>
      <c r="F52" s="48" t="s">
        <v>108</v>
      </c>
      <c r="G52" s="68">
        <v>5500</v>
      </c>
      <c r="H52" s="69">
        <f t="shared" si="3"/>
        <v>2200</v>
      </c>
      <c r="I52" s="70">
        <v>12100000</v>
      </c>
      <c r="J52" s="50">
        <v>12100000</v>
      </c>
      <c r="K52" s="75" t="s">
        <v>158</v>
      </c>
      <c r="L52" s="51"/>
      <c r="M52" s="52"/>
      <c r="N52" s="52"/>
      <c r="O52" s="52"/>
      <c r="P52" s="52"/>
      <c r="Q52" s="52"/>
      <c r="R52" s="52"/>
      <c r="S52" s="248"/>
    </row>
    <row r="53" spans="1:19" ht="21.75" customHeight="1">
      <c r="A53" s="254"/>
      <c r="B53" s="55" t="s">
        <v>159</v>
      </c>
      <c r="C53" s="14" t="s">
        <v>23</v>
      </c>
      <c r="D53" s="234"/>
      <c r="E53" s="234"/>
      <c r="F53" s="48" t="s">
        <v>108</v>
      </c>
      <c r="G53" s="68">
        <v>3000</v>
      </c>
      <c r="H53" s="69">
        <f t="shared" si="3"/>
        <v>1650</v>
      </c>
      <c r="I53" s="70">
        <v>4950000</v>
      </c>
      <c r="J53" s="50">
        <v>4950000</v>
      </c>
      <c r="K53" s="75" t="s">
        <v>158</v>
      </c>
      <c r="L53" s="51" t="s">
        <v>110</v>
      </c>
      <c r="M53" s="52" t="s">
        <v>35</v>
      </c>
      <c r="N53" s="52" t="s">
        <v>39</v>
      </c>
      <c r="O53" s="52" t="s">
        <v>39</v>
      </c>
      <c r="P53" s="52" t="s">
        <v>96</v>
      </c>
      <c r="Q53" s="52" t="s">
        <v>111</v>
      </c>
      <c r="R53" s="52" t="s">
        <v>112</v>
      </c>
      <c r="S53" s="248"/>
    </row>
    <row r="54" spans="1:19" ht="55.5" customHeight="1">
      <c r="A54" s="254"/>
      <c r="B54" s="13" t="s">
        <v>160</v>
      </c>
      <c r="C54" s="14" t="s">
        <v>23</v>
      </c>
      <c r="D54" s="234"/>
      <c r="E54" s="234"/>
      <c r="F54" s="68" t="s">
        <v>108</v>
      </c>
      <c r="G54" s="68">
        <v>3000</v>
      </c>
      <c r="H54" s="69">
        <f t="shared" si="3"/>
        <v>31420</v>
      </c>
      <c r="I54" s="76">
        <v>94260000</v>
      </c>
      <c r="J54" s="50">
        <v>94259445</v>
      </c>
      <c r="K54" s="77" t="s">
        <v>118</v>
      </c>
      <c r="L54" s="78" t="s">
        <v>110</v>
      </c>
      <c r="M54" s="79" t="s">
        <v>35</v>
      </c>
      <c r="N54" s="58" t="s">
        <v>39</v>
      </c>
      <c r="O54" s="58" t="s">
        <v>39</v>
      </c>
      <c r="P54" s="52" t="s">
        <v>96</v>
      </c>
      <c r="Q54" s="58" t="s">
        <v>111</v>
      </c>
      <c r="R54" s="80" t="s">
        <v>119</v>
      </c>
      <c r="S54" s="248"/>
    </row>
    <row r="55" spans="1:19" ht="25.5" customHeight="1">
      <c r="A55" s="254"/>
      <c r="B55" s="13" t="s">
        <v>161</v>
      </c>
      <c r="C55" s="14" t="s">
        <v>23</v>
      </c>
      <c r="D55" s="234"/>
      <c r="E55" s="234"/>
      <c r="F55" s="48" t="s">
        <v>108</v>
      </c>
      <c r="G55" s="68">
        <v>2520</v>
      </c>
      <c r="H55" s="69">
        <f t="shared" si="3"/>
        <v>57000</v>
      </c>
      <c r="I55" s="76">
        <v>143640000</v>
      </c>
      <c r="J55" s="50"/>
      <c r="K55" s="222" t="s">
        <v>162</v>
      </c>
      <c r="L55" s="78"/>
      <c r="M55" s="79"/>
      <c r="N55" s="58"/>
      <c r="O55" s="58"/>
      <c r="P55" s="52"/>
      <c r="Q55" s="58"/>
      <c r="R55" s="80"/>
      <c r="S55" s="248"/>
    </row>
    <row r="56" spans="1:19" ht="27" customHeight="1">
      <c r="A56" s="254"/>
      <c r="B56" s="13" t="s">
        <v>163</v>
      </c>
      <c r="C56" s="14" t="s">
        <v>23</v>
      </c>
      <c r="D56" s="234"/>
      <c r="E56" s="234"/>
      <c r="F56" s="48" t="s">
        <v>108</v>
      </c>
      <c r="G56" s="68">
        <v>480</v>
      </c>
      <c r="H56" s="69">
        <f t="shared" si="3"/>
        <v>49000</v>
      </c>
      <c r="I56" s="76">
        <v>23520000</v>
      </c>
      <c r="J56" s="81">
        <v>50148000</v>
      </c>
      <c r="K56" s="223"/>
      <c r="L56" s="78" t="s">
        <v>110</v>
      </c>
      <c r="M56" s="52" t="s">
        <v>35</v>
      </c>
      <c r="N56" s="52" t="s">
        <v>39</v>
      </c>
      <c r="O56" s="52" t="s">
        <v>39</v>
      </c>
      <c r="P56" s="52" t="s">
        <v>96</v>
      </c>
      <c r="Q56" s="58" t="s">
        <v>164</v>
      </c>
      <c r="R56" s="80" t="s">
        <v>142</v>
      </c>
      <c r="S56" s="248"/>
    </row>
    <row r="57" spans="1:19" s="64" customFormat="1" ht="33.75">
      <c r="A57" s="254"/>
      <c r="B57" s="13" t="s">
        <v>165</v>
      </c>
      <c r="C57" s="14" t="s">
        <v>23</v>
      </c>
      <c r="D57" s="234"/>
      <c r="E57" s="234"/>
      <c r="F57" s="68" t="s">
        <v>108</v>
      </c>
      <c r="G57" s="68">
        <v>4250</v>
      </c>
      <c r="H57" s="69">
        <f t="shared" si="3"/>
        <v>11400</v>
      </c>
      <c r="I57" s="76">
        <v>48450000</v>
      </c>
      <c r="J57" s="50">
        <v>0</v>
      </c>
      <c r="K57" s="63" t="s">
        <v>166</v>
      </c>
      <c r="L57" s="78" t="s">
        <v>110</v>
      </c>
      <c r="M57" s="79" t="s">
        <v>35</v>
      </c>
      <c r="N57" s="58" t="s">
        <v>39</v>
      </c>
      <c r="O57" s="58" t="s">
        <v>39</v>
      </c>
      <c r="P57" s="52" t="s">
        <v>96</v>
      </c>
      <c r="Q57" s="58"/>
      <c r="R57" s="80"/>
      <c r="S57" s="248"/>
    </row>
    <row r="58" spans="1:19" s="64" customFormat="1" ht="33.75">
      <c r="A58" s="254"/>
      <c r="B58" s="13" t="s">
        <v>165</v>
      </c>
      <c r="C58" s="14" t="s">
        <v>23</v>
      </c>
      <c r="D58" s="237"/>
      <c r="E58" s="237"/>
      <c r="F58" s="68" t="s">
        <v>108</v>
      </c>
      <c r="G58" s="68">
        <v>2500</v>
      </c>
      <c r="H58" s="69">
        <f t="shared" si="3"/>
        <v>11400</v>
      </c>
      <c r="I58" s="76">
        <v>28500000</v>
      </c>
      <c r="J58" s="50">
        <v>0</v>
      </c>
      <c r="K58" s="63" t="s">
        <v>167</v>
      </c>
      <c r="L58" s="78" t="s">
        <v>110</v>
      </c>
      <c r="M58" s="52" t="s">
        <v>35</v>
      </c>
      <c r="N58" s="52" t="s">
        <v>39</v>
      </c>
      <c r="O58" s="52" t="s">
        <v>39</v>
      </c>
      <c r="P58" s="52" t="s">
        <v>96</v>
      </c>
      <c r="Q58" s="58"/>
      <c r="R58" s="80"/>
      <c r="S58" s="248"/>
    </row>
    <row r="59" spans="1:19" s="64" customFormat="1" ht="33.75">
      <c r="A59" s="254"/>
      <c r="B59" s="13" t="s">
        <v>168</v>
      </c>
      <c r="C59" s="14" t="s">
        <v>122</v>
      </c>
      <c r="D59" s="62"/>
      <c r="E59" s="62"/>
      <c r="F59" s="68" t="s">
        <v>108</v>
      </c>
      <c r="G59" s="68">
        <v>27</v>
      </c>
      <c r="H59" s="69">
        <v>16000</v>
      </c>
      <c r="I59" s="76">
        <f>+G59*H59</f>
        <v>432000</v>
      </c>
      <c r="J59" s="50">
        <v>0</v>
      </c>
      <c r="K59" s="82" t="s">
        <v>169</v>
      </c>
      <c r="L59" s="78" t="s">
        <v>110</v>
      </c>
      <c r="M59" s="79" t="s">
        <v>35</v>
      </c>
      <c r="N59" s="52"/>
      <c r="O59" s="52"/>
      <c r="P59" s="52"/>
      <c r="Q59" s="58" t="s">
        <v>124</v>
      </c>
      <c r="R59" s="58" t="s">
        <v>170</v>
      </c>
      <c r="S59" s="248"/>
    </row>
    <row r="60" spans="1:19" s="64" customFormat="1" ht="33.75">
      <c r="A60" s="254"/>
      <c r="B60" s="13" t="s">
        <v>171</v>
      </c>
      <c r="C60" s="14" t="s">
        <v>127</v>
      </c>
      <c r="D60" s="62"/>
      <c r="E60" s="62"/>
      <c r="F60" s="68" t="s">
        <v>108</v>
      </c>
      <c r="G60" s="68">
        <v>27</v>
      </c>
      <c r="H60" s="69">
        <v>116500</v>
      </c>
      <c r="I60" s="76">
        <f t="shared" ref="I60:I61" si="4">+G60*H60</f>
        <v>3145500</v>
      </c>
      <c r="J60" s="50">
        <v>0</v>
      </c>
      <c r="K60" s="82" t="s">
        <v>169</v>
      </c>
      <c r="L60" s="78" t="s">
        <v>110</v>
      </c>
      <c r="M60" s="52" t="s">
        <v>35</v>
      </c>
      <c r="N60" s="52"/>
      <c r="O60" s="52"/>
      <c r="P60" s="52"/>
      <c r="Q60" s="58" t="s">
        <v>124</v>
      </c>
      <c r="R60" s="58" t="s">
        <v>170</v>
      </c>
      <c r="S60" s="248"/>
    </row>
    <row r="61" spans="1:19" s="64" customFormat="1" ht="33.75">
      <c r="A61" s="83"/>
      <c r="B61" s="13" t="s">
        <v>171</v>
      </c>
      <c r="C61" s="14" t="s">
        <v>132</v>
      </c>
      <c r="D61" s="62"/>
      <c r="E61" s="62"/>
      <c r="F61" s="68" t="s">
        <v>108</v>
      </c>
      <c r="G61" s="68">
        <v>265</v>
      </c>
      <c r="H61" s="69">
        <v>53984</v>
      </c>
      <c r="I61" s="76">
        <f t="shared" si="4"/>
        <v>14305760</v>
      </c>
      <c r="J61" s="50">
        <v>14291064</v>
      </c>
      <c r="K61" s="67" t="s">
        <v>143</v>
      </c>
      <c r="L61" s="78" t="s">
        <v>110</v>
      </c>
      <c r="M61" s="79" t="s">
        <v>35</v>
      </c>
      <c r="N61" s="52"/>
      <c r="O61" s="52"/>
      <c r="P61" s="52"/>
      <c r="Q61" s="58" t="s">
        <v>129</v>
      </c>
      <c r="R61" s="80" t="s">
        <v>125</v>
      </c>
      <c r="S61" s="248"/>
    </row>
    <row r="62" spans="1:19" s="64" customFormat="1" ht="22.5">
      <c r="A62" s="83"/>
      <c r="B62" s="13" t="s">
        <v>172</v>
      </c>
      <c r="C62" s="14" t="s">
        <v>135</v>
      </c>
      <c r="D62" s="62"/>
      <c r="E62" s="62"/>
      <c r="F62" s="68" t="s">
        <v>108</v>
      </c>
      <c r="G62" s="68">
        <v>18000</v>
      </c>
      <c r="H62" s="69">
        <f>95914520/G62</f>
        <v>5328.5844444444447</v>
      </c>
      <c r="I62" s="76">
        <f>+G62*H62</f>
        <v>95914520</v>
      </c>
      <c r="J62" s="50">
        <v>86610580</v>
      </c>
      <c r="K62" s="238" t="s">
        <v>173</v>
      </c>
      <c r="L62" s="78" t="s">
        <v>110</v>
      </c>
      <c r="M62" s="52" t="s">
        <v>35</v>
      </c>
      <c r="N62" s="52"/>
      <c r="O62" s="52"/>
      <c r="P62" s="52"/>
      <c r="Q62" s="58" t="s">
        <v>174</v>
      </c>
      <c r="R62" s="80" t="s">
        <v>175</v>
      </c>
      <c r="S62" s="248"/>
    </row>
    <row r="63" spans="1:19" s="64" customFormat="1" ht="22.5">
      <c r="A63" s="83"/>
      <c r="B63" s="13" t="s">
        <v>176</v>
      </c>
      <c r="C63" s="14" t="s">
        <v>177</v>
      </c>
      <c r="D63" s="62"/>
      <c r="E63" s="62"/>
      <c r="F63" s="68" t="s">
        <v>108</v>
      </c>
      <c r="G63" s="68">
        <v>10000</v>
      </c>
      <c r="H63" s="69">
        <v>1235</v>
      </c>
      <c r="I63" s="76">
        <f>+G63*H63</f>
        <v>12350000</v>
      </c>
      <c r="J63" s="50">
        <v>0</v>
      </c>
      <c r="K63" s="239"/>
      <c r="L63" s="78" t="s">
        <v>110</v>
      </c>
      <c r="M63" s="79" t="s">
        <v>35</v>
      </c>
      <c r="N63" s="52"/>
      <c r="O63" s="52"/>
      <c r="P63" s="52"/>
      <c r="Q63" s="58" t="s">
        <v>174</v>
      </c>
      <c r="R63" s="80" t="s">
        <v>175</v>
      </c>
      <c r="S63" s="248"/>
    </row>
    <row r="64" spans="1:19" s="64" customFormat="1" ht="45.75">
      <c r="A64" s="240" t="s">
        <v>178</v>
      </c>
      <c r="B64" s="84" t="s">
        <v>179</v>
      </c>
      <c r="C64" s="14" t="s">
        <v>23</v>
      </c>
      <c r="D64" s="233">
        <v>200321300</v>
      </c>
      <c r="E64" s="233">
        <v>200321300</v>
      </c>
      <c r="F64" s="68" t="s">
        <v>108</v>
      </c>
      <c r="G64" s="68">
        <v>96</v>
      </c>
      <c r="H64" s="69">
        <f t="shared" si="3"/>
        <v>102500</v>
      </c>
      <c r="I64" s="76">
        <v>9840000</v>
      </c>
      <c r="J64" s="50">
        <v>9840000</v>
      </c>
      <c r="K64" s="222" t="s">
        <v>128</v>
      </c>
      <c r="L64" s="78" t="s">
        <v>110</v>
      </c>
      <c r="M64" s="79" t="s">
        <v>35</v>
      </c>
      <c r="N64" s="58" t="s">
        <v>39</v>
      </c>
      <c r="O64" s="58" t="s">
        <v>39</v>
      </c>
      <c r="P64" s="58" t="s">
        <v>96</v>
      </c>
      <c r="Q64" s="58"/>
      <c r="R64" s="80"/>
      <c r="S64" s="248"/>
    </row>
    <row r="65" spans="1:19" s="64" customFormat="1" ht="34.5">
      <c r="A65" s="241"/>
      <c r="B65" s="84" t="s">
        <v>180</v>
      </c>
      <c r="C65" s="14" t="s">
        <v>23</v>
      </c>
      <c r="D65" s="234"/>
      <c r="E65" s="234"/>
      <c r="F65" s="68" t="s">
        <v>108</v>
      </c>
      <c r="G65" s="68">
        <v>96</v>
      </c>
      <c r="H65" s="69">
        <f t="shared" si="3"/>
        <v>102093.75</v>
      </c>
      <c r="I65" s="76">
        <v>9801000</v>
      </c>
      <c r="J65" s="50">
        <v>9801000</v>
      </c>
      <c r="K65" s="235"/>
      <c r="L65" s="78" t="s">
        <v>110</v>
      </c>
      <c r="M65" s="52" t="s">
        <v>35</v>
      </c>
      <c r="N65" s="52" t="s">
        <v>39</v>
      </c>
      <c r="O65" s="52" t="s">
        <v>39</v>
      </c>
      <c r="P65" s="58" t="s">
        <v>96</v>
      </c>
      <c r="Q65" s="58"/>
      <c r="R65" s="80"/>
      <c r="S65" s="248"/>
    </row>
    <row r="66" spans="1:19" s="64" customFormat="1" ht="23.25">
      <c r="A66" s="241"/>
      <c r="B66" s="84" t="s">
        <v>181</v>
      </c>
      <c r="C66" s="14" t="s">
        <v>23</v>
      </c>
      <c r="D66" s="234"/>
      <c r="E66" s="234"/>
      <c r="F66" s="68" t="s">
        <v>108</v>
      </c>
      <c r="G66" s="68">
        <v>96</v>
      </c>
      <c r="H66" s="69">
        <f t="shared" si="3"/>
        <v>57800</v>
      </c>
      <c r="I66" s="76">
        <v>5548800</v>
      </c>
      <c r="J66" s="50">
        <v>5548800</v>
      </c>
      <c r="K66" s="235"/>
      <c r="L66" s="78" t="s">
        <v>110</v>
      </c>
      <c r="M66" s="79" t="s">
        <v>35</v>
      </c>
      <c r="N66" s="58" t="s">
        <v>39</v>
      </c>
      <c r="O66" s="58" t="s">
        <v>39</v>
      </c>
      <c r="P66" s="58" t="s">
        <v>96</v>
      </c>
      <c r="Q66" s="58"/>
      <c r="R66" s="80"/>
      <c r="S66" s="248"/>
    </row>
    <row r="67" spans="1:19" s="64" customFormat="1" ht="45.75">
      <c r="A67" s="241"/>
      <c r="B67" s="84" t="s">
        <v>182</v>
      </c>
      <c r="C67" s="14" t="s">
        <v>23</v>
      </c>
      <c r="D67" s="234"/>
      <c r="E67" s="234"/>
      <c r="F67" s="68" t="s">
        <v>108</v>
      </c>
      <c r="G67" s="68">
        <v>96</v>
      </c>
      <c r="H67" s="69">
        <f t="shared" si="3"/>
        <v>102500</v>
      </c>
      <c r="I67" s="76">
        <v>9840000</v>
      </c>
      <c r="J67" s="50">
        <v>9840000</v>
      </c>
      <c r="K67" s="235"/>
      <c r="L67" s="78" t="s">
        <v>110</v>
      </c>
      <c r="M67" s="52" t="s">
        <v>35</v>
      </c>
      <c r="N67" s="52" t="s">
        <v>39</v>
      </c>
      <c r="O67" s="52" t="s">
        <v>39</v>
      </c>
      <c r="P67" s="58" t="s">
        <v>96</v>
      </c>
      <c r="Q67" s="58"/>
      <c r="R67" s="80"/>
      <c r="S67" s="248"/>
    </row>
    <row r="68" spans="1:19" s="64" customFormat="1" ht="22.5">
      <c r="A68" s="241"/>
      <c r="B68" s="85" t="s">
        <v>183</v>
      </c>
      <c r="C68" s="14" t="s">
        <v>23</v>
      </c>
      <c r="D68" s="234"/>
      <c r="E68" s="234"/>
      <c r="F68" s="68" t="s">
        <v>108</v>
      </c>
      <c r="G68" s="68">
        <v>96</v>
      </c>
      <c r="H68" s="69">
        <f t="shared" si="3"/>
        <v>54000</v>
      </c>
      <c r="I68" s="76">
        <v>5184000</v>
      </c>
      <c r="J68" s="50">
        <v>5184000</v>
      </c>
      <c r="K68" s="235"/>
      <c r="L68" s="78" t="s">
        <v>110</v>
      </c>
      <c r="M68" s="79" t="s">
        <v>35</v>
      </c>
      <c r="N68" s="58" t="s">
        <v>39</v>
      </c>
      <c r="O68" s="58" t="s">
        <v>39</v>
      </c>
      <c r="P68" s="58" t="s">
        <v>96</v>
      </c>
      <c r="Q68" s="58"/>
      <c r="R68" s="80"/>
      <c r="S68" s="248"/>
    </row>
    <row r="69" spans="1:19" s="64" customFormat="1" ht="45">
      <c r="A69" s="241"/>
      <c r="B69" s="85" t="s">
        <v>184</v>
      </c>
      <c r="C69" s="14" t="s">
        <v>23</v>
      </c>
      <c r="D69" s="234"/>
      <c r="E69" s="234"/>
      <c r="F69" s="68" t="s">
        <v>108</v>
      </c>
      <c r="G69" s="68">
        <v>96</v>
      </c>
      <c r="H69" s="69">
        <f t="shared" si="3"/>
        <v>220000</v>
      </c>
      <c r="I69" s="76">
        <v>21120000</v>
      </c>
      <c r="J69" s="50">
        <v>21120000</v>
      </c>
      <c r="K69" s="235"/>
      <c r="L69" s="78" t="s">
        <v>110</v>
      </c>
      <c r="M69" s="52" t="s">
        <v>35</v>
      </c>
      <c r="N69" s="52" t="s">
        <v>39</v>
      </c>
      <c r="O69" s="52" t="s">
        <v>39</v>
      </c>
      <c r="P69" s="58" t="s">
        <v>96</v>
      </c>
      <c r="Q69" s="58"/>
      <c r="R69" s="80"/>
      <c r="S69" s="248"/>
    </row>
    <row r="70" spans="1:19" s="64" customFormat="1" ht="33.75">
      <c r="A70" s="83"/>
      <c r="B70" s="85" t="s">
        <v>185</v>
      </c>
      <c r="C70" s="14" t="s">
        <v>122</v>
      </c>
      <c r="D70" s="62"/>
      <c r="E70" s="62"/>
      <c r="F70" s="68" t="s">
        <v>108</v>
      </c>
      <c r="G70" s="68">
        <v>138</v>
      </c>
      <c r="H70" s="69">
        <v>31000</v>
      </c>
      <c r="I70" s="76">
        <f>+G70*H70</f>
        <v>4278000</v>
      </c>
      <c r="J70" s="50">
        <v>0</v>
      </c>
      <c r="K70" s="235"/>
      <c r="L70" s="78" t="s">
        <v>110</v>
      </c>
      <c r="M70" s="52" t="s">
        <v>35</v>
      </c>
      <c r="N70" s="52"/>
      <c r="O70" s="52"/>
      <c r="P70" s="52"/>
      <c r="Q70" s="58" t="s">
        <v>129</v>
      </c>
      <c r="R70" s="80" t="s">
        <v>130</v>
      </c>
      <c r="S70" s="248"/>
    </row>
    <row r="71" spans="1:19" s="64" customFormat="1" ht="33.75">
      <c r="A71" s="83"/>
      <c r="B71" s="85" t="s">
        <v>171</v>
      </c>
      <c r="C71" s="14" t="s">
        <v>127</v>
      </c>
      <c r="D71" s="62"/>
      <c r="E71" s="62"/>
      <c r="F71" s="68" t="s">
        <v>108</v>
      </c>
      <c r="G71" s="68">
        <v>124</v>
      </c>
      <c r="H71" s="69">
        <v>450000</v>
      </c>
      <c r="I71" s="76">
        <f t="shared" ref="I71:I72" si="5">+G71*H71</f>
        <v>55800000</v>
      </c>
      <c r="J71" s="50">
        <v>0</v>
      </c>
      <c r="K71" s="235"/>
      <c r="L71" s="78" t="s">
        <v>110</v>
      </c>
      <c r="M71" s="79" t="s">
        <v>35</v>
      </c>
      <c r="N71" s="52"/>
      <c r="O71" s="52"/>
      <c r="P71" s="52"/>
      <c r="Q71" s="58" t="s">
        <v>129</v>
      </c>
      <c r="R71" s="80" t="s">
        <v>130</v>
      </c>
      <c r="S71" s="248"/>
    </row>
    <row r="72" spans="1:19" s="64" customFormat="1" ht="22.5">
      <c r="A72" s="83"/>
      <c r="B72" s="85" t="s">
        <v>186</v>
      </c>
      <c r="C72" s="14" t="s">
        <v>132</v>
      </c>
      <c r="D72" s="62"/>
      <c r="E72" s="62"/>
      <c r="F72" s="68" t="s">
        <v>108</v>
      </c>
      <c r="G72" s="68">
        <v>30</v>
      </c>
      <c r="H72" s="69">
        <v>490000</v>
      </c>
      <c r="I72" s="76">
        <f t="shared" si="5"/>
        <v>14700000</v>
      </c>
      <c r="J72" s="50">
        <v>0</v>
      </c>
      <c r="K72" s="223"/>
      <c r="L72" s="78" t="s">
        <v>110</v>
      </c>
      <c r="M72" s="52" t="s">
        <v>35</v>
      </c>
      <c r="N72" s="52"/>
      <c r="O72" s="52"/>
      <c r="P72" s="52"/>
      <c r="Q72" s="58" t="s">
        <v>129</v>
      </c>
      <c r="R72" s="80" t="s">
        <v>130</v>
      </c>
      <c r="S72" s="248"/>
    </row>
    <row r="73" spans="1:19" ht="101.25">
      <c r="A73" s="218" t="s">
        <v>187</v>
      </c>
      <c r="B73" s="86" t="s">
        <v>188</v>
      </c>
      <c r="C73" s="14" t="s">
        <v>23</v>
      </c>
      <c r="D73" s="233">
        <v>1407242500</v>
      </c>
      <c r="E73" s="233">
        <v>1407242500</v>
      </c>
      <c r="F73" s="68" t="s">
        <v>189</v>
      </c>
      <c r="G73" s="68">
        <v>5000</v>
      </c>
      <c r="H73" s="68">
        <f t="shared" si="3"/>
        <v>10375.200000000001</v>
      </c>
      <c r="I73" s="70">
        <v>51876000</v>
      </c>
      <c r="J73" s="50">
        <v>51875322</v>
      </c>
      <c r="K73" s="55" t="s">
        <v>190</v>
      </c>
      <c r="L73" s="78" t="s">
        <v>110</v>
      </c>
      <c r="M73" s="79" t="s">
        <v>35</v>
      </c>
      <c r="N73" s="58" t="s">
        <v>39</v>
      </c>
      <c r="O73" s="58" t="s">
        <v>39</v>
      </c>
      <c r="P73" s="80" t="s">
        <v>96</v>
      </c>
      <c r="Q73" s="80" t="s">
        <v>111</v>
      </c>
      <c r="R73" s="80" t="s">
        <v>191</v>
      </c>
      <c r="S73" s="248"/>
    </row>
    <row r="74" spans="1:19" ht="101.25">
      <c r="A74" s="236"/>
      <c r="B74" s="86" t="s">
        <v>192</v>
      </c>
      <c r="C74" s="14" t="s">
        <v>23</v>
      </c>
      <c r="D74" s="234"/>
      <c r="E74" s="234"/>
      <c r="F74" s="68" t="s">
        <v>189</v>
      </c>
      <c r="G74" s="68">
        <v>7800</v>
      </c>
      <c r="H74" s="68">
        <f t="shared" si="3"/>
        <v>6950.9</v>
      </c>
      <c r="I74" s="70">
        <v>54217020</v>
      </c>
      <c r="J74" s="50">
        <v>54217020</v>
      </c>
      <c r="K74" s="222" t="s">
        <v>193</v>
      </c>
      <c r="L74" s="78" t="s">
        <v>110</v>
      </c>
      <c r="M74" s="79" t="s">
        <v>35</v>
      </c>
      <c r="N74" s="58" t="s">
        <v>39</v>
      </c>
      <c r="O74" s="58" t="s">
        <v>39</v>
      </c>
      <c r="P74" s="80" t="s">
        <v>96</v>
      </c>
      <c r="Q74" s="80" t="s">
        <v>111</v>
      </c>
      <c r="R74" s="80" t="s">
        <v>191</v>
      </c>
      <c r="S74" s="248"/>
    </row>
    <row r="75" spans="1:19" ht="102">
      <c r="A75" s="236"/>
      <c r="B75" s="59" t="s">
        <v>194</v>
      </c>
      <c r="C75" s="14" t="s">
        <v>23</v>
      </c>
      <c r="D75" s="234"/>
      <c r="E75" s="234"/>
      <c r="F75" s="68" t="s">
        <v>189</v>
      </c>
      <c r="G75" s="68">
        <v>17000</v>
      </c>
      <c r="H75" s="68">
        <f t="shared" si="3"/>
        <v>5280.1</v>
      </c>
      <c r="I75" s="70">
        <v>89761700</v>
      </c>
      <c r="J75" s="50">
        <v>89760346</v>
      </c>
      <c r="K75" s="235"/>
      <c r="L75" s="78" t="s">
        <v>110</v>
      </c>
      <c r="M75" s="79" t="s">
        <v>35</v>
      </c>
      <c r="N75" s="80" t="s">
        <v>39</v>
      </c>
      <c r="O75" s="80" t="s">
        <v>39</v>
      </c>
      <c r="P75" s="80" t="s">
        <v>96</v>
      </c>
      <c r="Q75" s="80"/>
      <c r="R75" s="80" t="s">
        <v>191</v>
      </c>
      <c r="S75" s="248"/>
    </row>
    <row r="76" spans="1:19" s="64" customFormat="1" ht="34.5">
      <c r="A76" s="236"/>
      <c r="B76" s="55" t="s">
        <v>195</v>
      </c>
      <c r="C76" s="14">
        <v>1</v>
      </c>
      <c r="D76" s="237"/>
      <c r="E76" s="237"/>
      <c r="F76" s="68" t="s">
        <v>108</v>
      </c>
      <c r="G76" s="68">
        <v>500</v>
      </c>
      <c r="H76" s="68">
        <f t="shared" si="3"/>
        <v>135000</v>
      </c>
      <c r="I76" s="70">
        <v>67500000</v>
      </c>
      <c r="J76" s="50">
        <v>49950000</v>
      </c>
      <c r="K76" s="82" t="s">
        <v>196</v>
      </c>
      <c r="L76" s="78" t="s">
        <v>110</v>
      </c>
      <c r="M76" s="79" t="s">
        <v>35</v>
      </c>
      <c r="N76" s="80" t="s">
        <v>39</v>
      </c>
      <c r="O76" s="80" t="s">
        <v>39</v>
      </c>
      <c r="P76" s="80" t="s">
        <v>96</v>
      </c>
      <c r="Q76" s="80" t="s">
        <v>197</v>
      </c>
      <c r="R76" s="80" t="s">
        <v>198</v>
      </c>
      <c r="S76" s="248"/>
    </row>
    <row r="77" spans="1:19" s="64" customFormat="1" ht="34.5">
      <c r="A77" s="236"/>
      <c r="B77" s="55" t="s">
        <v>199</v>
      </c>
      <c r="C77" s="14" t="s">
        <v>23</v>
      </c>
      <c r="D77" s="87"/>
      <c r="E77" s="87"/>
      <c r="F77" s="68" t="s">
        <v>189</v>
      </c>
      <c r="G77" s="68">
        <v>33000</v>
      </c>
      <c r="H77" s="68">
        <f t="shared" si="3"/>
        <v>9730.7999999999993</v>
      </c>
      <c r="I77" s="70">
        <v>321116400</v>
      </c>
      <c r="J77" s="216">
        <v>497287640</v>
      </c>
      <c r="K77" s="88" t="s">
        <v>200</v>
      </c>
      <c r="L77" s="78" t="s">
        <v>110</v>
      </c>
      <c r="M77" s="79" t="s">
        <v>35</v>
      </c>
      <c r="N77" s="80" t="s">
        <v>39</v>
      </c>
      <c r="O77" s="80" t="s">
        <v>39</v>
      </c>
      <c r="P77" s="80" t="s">
        <v>96</v>
      </c>
      <c r="Q77" s="80" t="s">
        <v>197</v>
      </c>
      <c r="R77" s="80" t="s">
        <v>201</v>
      </c>
      <c r="S77" s="248"/>
    </row>
    <row r="78" spans="1:19" s="64" customFormat="1" ht="34.5">
      <c r="A78" s="236"/>
      <c r="B78" s="55" t="s">
        <v>202</v>
      </c>
      <c r="C78" s="14" t="s">
        <v>23</v>
      </c>
      <c r="D78" s="87"/>
      <c r="E78" s="87"/>
      <c r="F78" s="68" t="s">
        <v>189</v>
      </c>
      <c r="G78" s="68">
        <v>20000</v>
      </c>
      <c r="H78" s="68">
        <f t="shared" si="3"/>
        <v>8808.6</v>
      </c>
      <c r="I78" s="70">
        <v>176172000</v>
      </c>
      <c r="J78" s="217"/>
      <c r="K78" s="71" t="s">
        <v>200</v>
      </c>
      <c r="L78" s="78" t="s">
        <v>110</v>
      </c>
      <c r="M78" s="79" t="s">
        <v>35</v>
      </c>
      <c r="N78" s="80" t="s">
        <v>39</v>
      </c>
      <c r="O78" s="80" t="s">
        <v>39</v>
      </c>
      <c r="P78" s="80" t="s">
        <v>96</v>
      </c>
      <c r="Q78" s="80" t="s">
        <v>197</v>
      </c>
      <c r="R78" s="80" t="s">
        <v>201</v>
      </c>
      <c r="S78" s="248"/>
    </row>
    <row r="79" spans="1:19" s="64" customFormat="1" ht="23.25">
      <c r="A79" s="219"/>
      <c r="B79" s="55" t="s">
        <v>203</v>
      </c>
      <c r="C79" s="14" t="s">
        <v>23</v>
      </c>
      <c r="D79" s="87"/>
      <c r="E79" s="87"/>
      <c r="F79" s="68" t="s">
        <v>189</v>
      </c>
      <c r="G79" s="68">
        <v>2500</v>
      </c>
      <c r="H79" s="68">
        <f t="shared" si="3"/>
        <v>14120</v>
      </c>
      <c r="I79" s="70">
        <v>35300000</v>
      </c>
      <c r="J79" s="50">
        <v>35298452</v>
      </c>
      <c r="K79" s="89" t="s">
        <v>204</v>
      </c>
      <c r="L79" s="78" t="s">
        <v>110</v>
      </c>
      <c r="M79" s="79" t="s">
        <v>35</v>
      </c>
      <c r="N79" s="80" t="s">
        <v>39</v>
      </c>
      <c r="O79" s="80" t="s">
        <v>39</v>
      </c>
      <c r="P79" s="80" t="s">
        <v>96</v>
      </c>
      <c r="Q79" s="80" t="s">
        <v>112</v>
      </c>
      <c r="R79" s="80" t="s">
        <v>175</v>
      </c>
      <c r="S79" s="248"/>
    </row>
    <row r="80" spans="1:19" s="64" customFormat="1" ht="23.25">
      <c r="A80" s="90"/>
      <c r="B80" s="55" t="s">
        <v>205</v>
      </c>
      <c r="C80" s="14" t="s">
        <v>23</v>
      </c>
      <c r="D80" s="87"/>
      <c r="E80" s="87"/>
      <c r="F80" s="68" t="s">
        <v>189</v>
      </c>
      <c r="G80" s="68">
        <v>20000</v>
      </c>
      <c r="H80" s="68">
        <f t="shared" si="3"/>
        <v>1740</v>
      </c>
      <c r="I80" s="70">
        <v>34800000</v>
      </c>
      <c r="J80" s="50">
        <v>27837140</v>
      </c>
      <c r="K80" s="71" t="s">
        <v>206</v>
      </c>
      <c r="L80" s="78" t="s">
        <v>110</v>
      </c>
      <c r="M80" s="79" t="s">
        <v>35</v>
      </c>
      <c r="N80" s="80" t="s">
        <v>39</v>
      </c>
      <c r="O80" s="80" t="s">
        <v>39</v>
      </c>
      <c r="P80" s="80" t="s">
        <v>96</v>
      </c>
      <c r="Q80" s="80" t="s">
        <v>197</v>
      </c>
      <c r="R80" s="80"/>
      <c r="S80" s="248"/>
    </row>
    <row r="81" spans="1:19" s="64" customFormat="1" ht="34.5">
      <c r="A81" s="90"/>
      <c r="B81" s="55" t="s">
        <v>207</v>
      </c>
      <c r="C81" s="14" t="s">
        <v>23</v>
      </c>
      <c r="D81" s="87"/>
      <c r="E81" s="87"/>
      <c r="F81" s="68" t="s">
        <v>189</v>
      </c>
      <c r="G81" s="68">
        <v>13600</v>
      </c>
      <c r="H81" s="68">
        <f t="shared" si="3"/>
        <v>2668</v>
      </c>
      <c r="I81" s="70">
        <v>36284800</v>
      </c>
      <c r="J81" s="50">
        <v>36284376</v>
      </c>
      <c r="K81" s="89" t="s">
        <v>208</v>
      </c>
      <c r="L81" s="78" t="s">
        <v>110</v>
      </c>
      <c r="M81" s="79" t="s">
        <v>35</v>
      </c>
      <c r="N81" s="80" t="s">
        <v>39</v>
      </c>
      <c r="O81" s="80" t="s">
        <v>39</v>
      </c>
      <c r="P81" s="80" t="s">
        <v>96</v>
      </c>
      <c r="Q81" s="80" t="s">
        <v>197</v>
      </c>
      <c r="R81" s="80" t="s">
        <v>175</v>
      </c>
      <c r="S81" s="248"/>
    </row>
    <row r="82" spans="1:19" s="64" customFormat="1" ht="33.75">
      <c r="A82" s="90"/>
      <c r="B82" s="55" t="s">
        <v>209</v>
      </c>
      <c r="C82" s="14" t="s">
        <v>23</v>
      </c>
      <c r="D82" s="87"/>
      <c r="E82" s="87"/>
      <c r="F82" s="68" t="s">
        <v>108</v>
      </c>
      <c r="G82" s="68">
        <v>150000</v>
      </c>
      <c r="H82" s="68">
        <f t="shared" si="3"/>
        <v>246.15587333333335</v>
      </c>
      <c r="I82" s="70">
        <v>36923381</v>
      </c>
      <c r="J82" s="50">
        <v>36922984</v>
      </c>
      <c r="K82" s="89" t="s">
        <v>210</v>
      </c>
      <c r="L82" s="78" t="s">
        <v>110</v>
      </c>
      <c r="M82" s="79" t="s">
        <v>35</v>
      </c>
      <c r="N82" s="80" t="s">
        <v>39</v>
      </c>
      <c r="O82" s="80" t="s">
        <v>39</v>
      </c>
      <c r="P82" s="80" t="s">
        <v>96</v>
      </c>
      <c r="Q82" s="80" t="s">
        <v>211</v>
      </c>
      <c r="R82" s="80" t="s">
        <v>175</v>
      </c>
      <c r="S82" s="248"/>
    </row>
    <row r="83" spans="1:19" s="64" customFormat="1" ht="23.25">
      <c r="A83" s="90"/>
      <c r="B83" s="55" t="s">
        <v>212</v>
      </c>
      <c r="C83" s="14" t="s">
        <v>23</v>
      </c>
      <c r="D83" s="87"/>
      <c r="E83" s="87"/>
      <c r="F83" s="68" t="s">
        <v>108</v>
      </c>
      <c r="G83" s="68">
        <v>120000</v>
      </c>
      <c r="H83" s="68">
        <f t="shared" si="3"/>
        <v>165</v>
      </c>
      <c r="I83" s="70">
        <v>19800000</v>
      </c>
      <c r="J83" s="216">
        <v>16642080</v>
      </c>
      <c r="K83" s="218" t="s">
        <v>213</v>
      </c>
      <c r="L83" s="78" t="s">
        <v>110</v>
      </c>
      <c r="M83" s="79" t="s">
        <v>35</v>
      </c>
      <c r="N83" s="80" t="s">
        <v>39</v>
      </c>
      <c r="O83" s="80" t="s">
        <v>39</v>
      </c>
      <c r="P83" s="80" t="s">
        <v>96</v>
      </c>
      <c r="Q83" s="80" t="s">
        <v>211</v>
      </c>
      <c r="R83" s="80" t="s">
        <v>175</v>
      </c>
      <c r="S83" s="248"/>
    </row>
    <row r="84" spans="1:19" s="64" customFormat="1" ht="34.5">
      <c r="A84" s="90"/>
      <c r="B84" s="55" t="s">
        <v>214</v>
      </c>
      <c r="C84" s="14" t="s">
        <v>23</v>
      </c>
      <c r="D84" s="87"/>
      <c r="E84" s="87"/>
      <c r="F84" s="68" t="s">
        <v>108</v>
      </c>
      <c r="G84" s="68">
        <v>20000</v>
      </c>
      <c r="H84" s="68">
        <f t="shared" si="3"/>
        <v>48</v>
      </c>
      <c r="I84" s="70">
        <v>960000</v>
      </c>
      <c r="J84" s="217"/>
      <c r="K84" s="219"/>
      <c r="L84" s="78" t="s">
        <v>110</v>
      </c>
      <c r="M84" s="79" t="s">
        <v>35</v>
      </c>
      <c r="N84" s="80" t="s">
        <v>39</v>
      </c>
      <c r="O84" s="80" t="s">
        <v>39</v>
      </c>
      <c r="P84" s="80" t="s">
        <v>96</v>
      </c>
      <c r="Q84" s="80" t="s">
        <v>211</v>
      </c>
      <c r="R84" s="80" t="s">
        <v>175</v>
      </c>
      <c r="S84" s="248"/>
    </row>
    <row r="85" spans="1:19" s="64" customFormat="1" ht="45.75">
      <c r="A85" s="90"/>
      <c r="B85" s="55" t="s">
        <v>215</v>
      </c>
      <c r="C85" s="14" t="s">
        <v>23</v>
      </c>
      <c r="D85" s="87"/>
      <c r="E85" s="87"/>
      <c r="F85" s="68" t="s">
        <v>108</v>
      </c>
      <c r="G85" s="68">
        <v>9100</v>
      </c>
      <c r="H85" s="68">
        <f t="shared" si="3"/>
        <v>32118</v>
      </c>
      <c r="I85" s="70">
        <v>292273800</v>
      </c>
      <c r="J85" s="216">
        <v>439973393</v>
      </c>
      <c r="K85" s="221" t="s">
        <v>216</v>
      </c>
      <c r="L85" s="78" t="s">
        <v>110</v>
      </c>
      <c r="M85" s="79" t="s">
        <v>35</v>
      </c>
      <c r="N85" s="80" t="s">
        <v>39</v>
      </c>
      <c r="O85" s="80" t="s">
        <v>39</v>
      </c>
      <c r="P85" s="80" t="s">
        <v>96</v>
      </c>
      <c r="Q85" s="80" t="s">
        <v>197</v>
      </c>
      <c r="R85" s="80" t="s">
        <v>217</v>
      </c>
      <c r="S85" s="248"/>
    </row>
    <row r="86" spans="1:19" s="64" customFormat="1" ht="34.5">
      <c r="A86" s="90"/>
      <c r="B86" s="55" t="s">
        <v>218</v>
      </c>
      <c r="C86" s="14" t="s">
        <v>23</v>
      </c>
      <c r="D86" s="87"/>
      <c r="E86" s="87"/>
      <c r="F86" s="68" t="s">
        <v>108</v>
      </c>
      <c r="G86" s="68">
        <v>3016</v>
      </c>
      <c r="H86" s="68">
        <f t="shared" si="3"/>
        <v>24804</v>
      </c>
      <c r="I86" s="70">
        <v>74808864</v>
      </c>
      <c r="J86" s="220"/>
      <c r="K86" s="221"/>
      <c r="L86" s="78" t="s">
        <v>110</v>
      </c>
      <c r="M86" s="79" t="s">
        <v>35</v>
      </c>
      <c r="N86" s="80" t="s">
        <v>39</v>
      </c>
      <c r="O86" s="80" t="s">
        <v>39</v>
      </c>
      <c r="P86" s="80" t="s">
        <v>96</v>
      </c>
      <c r="Q86" s="80" t="s">
        <v>197</v>
      </c>
      <c r="R86" s="80" t="s">
        <v>217</v>
      </c>
      <c r="S86" s="248"/>
    </row>
    <row r="87" spans="1:19" s="64" customFormat="1" ht="34.5">
      <c r="A87" s="90"/>
      <c r="B87" s="55" t="s">
        <v>219</v>
      </c>
      <c r="C87" s="14" t="s">
        <v>23</v>
      </c>
      <c r="D87" s="87"/>
      <c r="E87" s="87"/>
      <c r="F87" s="68" t="s">
        <v>108</v>
      </c>
      <c r="G87" s="68">
        <v>3016</v>
      </c>
      <c r="H87" s="68">
        <f t="shared" si="3"/>
        <v>24168</v>
      </c>
      <c r="I87" s="70">
        <v>72890688</v>
      </c>
      <c r="J87" s="217"/>
      <c r="K87" s="221"/>
      <c r="L87" s="78" t="s">
        <v>110</v>
      </c>
      <c r="M87" s="79" t="s">
        <v>35</v>
      </c>
      <c r="N87" s="80" t="s">
        <v>39</v>
      </c>
      <c r="O87" s="80" t="s">
        <v>39</v>
      </c>
      <c r="P87" s="80" t="s">
        <v>96</v>
      </c>
      <c r="Q87" s="80" t="s">
        <v>197</v>
      </c>
      <c r="R87" s="80" t="s">
        <v>217</v>
      </c>
      <c r="S87" s="248"/>
    </row>
    <row r="88" spans="1:19" s="64" customFormat="1" ht="19.5">
      <c r="A88" s="90"/>
      <c r="B88" s="55" t="s">
        <v>220</v>
      </c>
      <c r="C88" s="14" t="s">
        <v>23</v>
      </c>
      <c r="D88" s="152"/>
      <c r="E88" s="152"/>
      <c r="F88" s="68" t="s">
        <v>108</v>
      </c>
      <c r="G88" s="68">
        <v>5000</v>
      </c>
      <c r="H88" s="68">
        <f t="shared" ref="H88:H122" si="6">+I88/G88</f>
        <v>2700</v>
      </c>
      <c r="I88" s="70">
        <v>13500000</v>
      </c>
      <c r="J88" s="216">
        <v>25265971</v>
      </c>
      <c r="K88" s="218" t="s">
        <v>221</v>
      </c>
      <c r="L88" s="78" t="s">
        <v>110</v>
      </c>
      <c r="M88" s="79" t="s">
        <v>35</v>
      </c>
      <c r="N88" s="80" t="s">
        <v>39</v>
      </c>
      <c r="O88" s="80" t="s">
        <v>39</v>
      </c>
      <c r="P88" s="80" t="s">
        <v>96</v>
      </c>
      <c r="Q88" s="80" t="s">
        <v>112</v>
      </c>
      <c r="R88" s="80" t="s">
        <v>217</v>
      </c>
      <c r="S88" s="248"/>
    </row>
    <row r="89" spans="1:19" s="64" customFormat="1" ht="23.25" customHeight="1">
      <c r="A89" s="90"/>
      <c r="B89" s="91" t="s">
        <v>222</v>
      </c>
      <c r="C89" s="14" t="s">
        <v>23</v>
      </c>
      <c r="D89" s="152"/>
      <c r="E89" s="152"/>
      <c r="F89" s="68" t="s">
        <v>108</v>
      </c>
      <c r="G89" s="68">
        <v>10000</v>
      </c>
      <c r="H89" s="68">
        <f t="shared" si="6"/>
        <v>1176.5999999999999</v>
      </c>
      <c r="I89" s="70">
        <v>11766000</v>
      </c>
      <c r="J89" s="217"/>
      <c r="K89" s="219"/>
      <c r="L89" s="78" t="s">
        <v>110</v>
      </c>
      <c r="M89" s="79" t="s">
        <v>35</v>
      </c>
      <c r="N89" s="80" t="s">
        <v>39</v>
      </c>
      <c r="O89" s="80" t="s">
        <v>39</v>
      </c>
      <c r="P89" s="80" t="s">
        <v>96</v>
      </c>
      <c r="Q89" s="80" t="s">
        <v>112</v>
      </c>
      <c r="R89" s="80" t="s">
        <v>217</v>
      </c>
      <c r="S89" s="248"/>
    </row>
    <row r="90" spans="1:19" s="64" customFormat="1" ht="34.5">
      <c r="A90" s="90"/>
      <c r="B90" s="55" t="s">
        <v>273</v>
      </c>
      <c r="C90" s="257" t="s">
        <v>23</v>
      </c>
      <c r="D90" s="152"/>
      <c r="E90" s="152"/>
      <c r="F90" s="68" t="s">
        <v>108</v>
      </c>
      <c r="G90" s="68">
        <v>27</v>
      </c>
      <c r="H90" s="68">
        <f t="shared" si="6"/>
        <v>16000</v>
      </c>
      <c r="I90" s="70">
        <v>432000</v>
      </c>
      <c r="J90" s="50">
        <v>3577500</v>
      </c>
      <c r="K90" s="158" t="s">
        <v>162</v>
      </c>
      <c r="L90" s="260" t="s">
        <v>110</v>
      </c>
      <c r="M90" s="263" t="s">
        <v>35</v>
      </c>
      <c r="N90" s="255"/>
      <c r="O90" s="255"/>
      <c r="P90" s="255"/>
      <c r="Q90" s="255" t="s">
        <v>124</v>
      </c>
      <c r="R90" s="255" t="s">
        <v>191</v>
      </c>
      <c r="S90" s="248"/>
    </row>
    <row r="91" spans="1:19" s="64" customFormat="1" ht="34.5">
      <c r="A91" s="90"/>
      <c r="B91" s="55" t="s">
        <v>274</v>
      </c>
      <c r="C91" s="259"/>
      <c r="D91" s="152"/>
      <c r="E91" s="152"/>
      <c r="F91" s="68" t="s">
        <v>108</v>
      </c>
      <c r="G91" s="68">
        <v>27</v>
      </c>
      <c r="H91" s="68">
        <f t="shared" si="6"/>
        <v>116500</v>
      </c>
      <c r="I91" s="70">
        <v>3145500</v>
      </c>
      <c r="J91" s="50"/>
      <c r="K91" s="158"/>
      <c r="L91" s="262"/>
      <c r="M91" s="265"/>
      <c r="N91" s="256"/>
      <c r="O91" s="256"/>
      <c r="P91" s="256"/>
      <c r="Q91" s="256"/>
      <c r="R91" s="256"/>
      <c r="S91" s="248"/>
    </row>
    <row r="92" spans="1:19" s="64" customFormat="1" ht="28.5" customHeight="1">
      <c r="A92" s="90"/>
      <c r="B92" s="151" t="s">
        <v>275</v>
      </c>
      <c r="C92" s="14" t="s">
        <v>23</v>
      </c>
      <c r="D92" s="152"/>
      <c r="E92" s="152"/>
      <c r="F92" s="68" t="s">
        <v>108</v>
      </c>
      <c r="G92" s="68">
        <v>250</v>
      </c>
      <c r="H92" s="68">
        <f t="shared" si="6"/>
        <v>160000</v>
      </c>
      <c r="I92" s="70">
        <v>40000000</v>
      </c>
      <c r="J92" s="17">
        <v>40000000</v>
      </c>
      <c r="K92" s="154" t="s">
        <v>276</v>
      </c>
      <c r="L92" s="78" t="s">
        <v>110</v>
      </c>
      <c r="M92" s="58" t="s">
        <v>35</v>
      </c>
      <c r="N92" s="80"/>
      <c r="O92" s="80"/>
      <c r="P92" s="80"/>
      <c r="Q92" s="157" t="s">
        <v>124</v>
      </c>
      <c r="R92" s="157" t="s">
        <v>119</v>
      </c>
      <c r="S92" s="248"/>
    </row>
    <row r="93" spans="1:19" s="64" customFormat="1" ht="45.75">
      <c r="A93" s="90"/>
      <c r="B93" s="55" t="s">
        <v>277</v>
      </c>
      <c r="C93" s="257" t="s">
        <v>23</v>
      </c>
      <c r="D93" s="152"/>
      <c r="E93" s="152"/>
      <c r="F93" s="233" t="s">
        <v>108</v>
      </c>
      <c r="G93" s="68">
        <v>138</v>
      </c>
      <c r="H93" s="68">
        <f t="shared" si="6"/>
        <v>31000</v>
      </c>
      <c r="I93" s="70">
        <v>4278000</v>
      </c>
      <c r="J93" s="17">
        <v>4278000</v>
      </c>
      <c r="K93" s="218" t="s">
        <v>128</v>
      </c>
      <c r="L93" s="260" t="s">
        <v>110</v>
      </c>
      <c r="M93" s="263" t="s">
        <v>35</v>
      </c>
      <c r="N93" s="255"/>
      <c r="O93" s="255"/>
      <c r="P93" s="255"/>
      <c r="Q93" s="255" t="s">
        <v>129</v>
      </c>
      <c r="R93" s="255" t="s">
        <v>278</v>
      </c>
      <c r="S93" s="248"/>
    </row>
    <row r="94" spans="1:19" s="64" customFormat="1" ht="34.5">
      <c r="A94" s="90"/>
      <c r="B94" s="55" t="s">
        <v>279</v>
      </c>
      <c r="C94" s="258"/>
      <c r="D94" s="152"/>
      <c r="E94" s="152"/>
      <c r="F94" s="234"/>
      <c r="G94" s="68">
        <v>124</v>
      </c>
      <c r="H94" s="68">
        <f t="shared" si="6"/>
        <v>450000</v>
      </c>
      <c r="I94" s="70">
        <v>55800000</v>
      </c>
      <c r="J94" s="17">
        <v>55800000</v>
      </c>
      <c r="K94" s="236"/>
      <c r="L94" s="261"/>
      <c r="M94" s="264"/>
      <c r="N94" s="266"/>
      <c r="O94" s="266"/>
      <c r="P94" s="266"/>
      <c r="Q94" s="266"/>
      <c r="R94" s="266"/>
      <c r="S94" s="248"/>
    </row>
    <row r="95" spans="1:19" s="64" customFormat="1" ht="34.5">
      <c r="A95" s="90"/>
      <c r="B95" s="55" t="s">
        <v>280</v>
      </c>
      <c r="C95" s="258"/>
      <c r="D95" s="152"/>
      <c r="E95" s="152"/>
      <c r="F95" s="234"/>
      <c r="G95" s="68">
        <v>30</v>
      </c>
      <c r="H95" s="68">
        <f t="shared" si="6"/>
        <v>490000</v>
      </c>
      <c r="I95" s="70">
        <v>14700000</v>
      </c>
      <c r="J95" s="17">
        <v>14700000</v>
      </c>
      <c r="K95" s="236"/>
      <c r="L95" s="261"/>
      <c r="M95" s="264"/>
      <c r="N95" s="266"/>
      <c r="O95" s="266"/>
      <c r="P95" s="266"/>
      <c r="Q95" s="266"/>
      <c r="R95" s="266"/>
      <c r="S95" s="248"/>
    </row>
    <row r="96" spans="1:19" s="64" customFormat="1" ht="34.5">
      <c r="A96" s="90"/>
      <c r="B96" s="55" t="s">
        <v>281</v>
      </c>
      <c r="C96" s="259"/>
      <c r="D96" s="152"/>
      <c r="E96" s="152"/>
      <c r="F96" s="237"/>
      <c r="G96" s="68">
        <v>10</v>
      </c>
      <c r="H96" s="68">
        <f t="shared" si="6"/>
        <v>155000</v>
      </c>
      <c r="I96" s="70">
        <v>1550000</v>
      </c>
      <c r="J96" s="17">
        <v>1550000</v>
      </c>
      <c r="K96" s="219"/>
      <c r="L96" s="262"/>
      <c r="M96" s="265"/>
      <c r="N96" s="256"/>
      <c r="O96" s="256"/>
      <c r="P96" s="256"/>
      <c r="Q96" s="256"/>
      <c r="R96" s="256"/>
      <c r="S96" s="248"/>
    </row>
    <row r="97" spans="1:19" s="64" customFormat="1" ht="23.25">
      <c r="A97" s="90"/>
      <c r="B97" s="55" t="s">
        <v>282</v>
      </c>
      <c r="C97" s="14" t="s">
        <v>23</v>
      </c>
      <c r="D97" s="152"/>
      <c r="E97" s="152"/>
      <c r="F97" s="68" t="s">
        <v>285</v>
      </c>
      <c r="G97" s="68">
        <v>265</v>
      </c>
      <c r="H97" s="68">
        <f t="shared" si="6"/>
        <v>53984</v>
      </c>
      <c r="I97" s="70">
        <v>14305760</v>
      </c>
      <c r="J97" s="17">
        <v>14305760</v>
      </c>
      <c r="K97" s="154" t="s">
        <v>283</v>
      </c>
      <c r="L97" s="78" t="s">
        <v>110</v>
      </c>
      <c r="M97" s="58" t="s">
        <v>35</v>
      </c>
      <c r="N97" s="80"/>
      <c r="O97" s="80"/>
      <c r="P97" s="80"/>
      <c r="Q97" s="157" t="s">
        <v>129</v>
      </c>
      <c r="R97" s="157" t="s">
        <v>119</v>
      </c>
      <c r="S97" s="248"/>
    </row>
    <row r="98" spans="1:19" s="64" customFormat="1" ht="57">
      <c r="A98" s="90"/>
      <c r="B98" s="55" t="s">
        <v>284</v>
      </c>
      <c r="C98" s="14" t="s">
        <v>23</v>
      </c>
      <c r="D98" s="152"/>
      <c r="E98" s="152"/>
      <c r="F98" s="68" t="s">
        <v>285</v>
      </c>
      <c r="G98" s="68">
        <v>3000</v>
      </c>
      <c r="H98" s="68">
        <f t="shared" si="6"/>
        <v>1380.16</v>
      </c>
      <c r="I98" s="70">
        <v>4140480</v>
      </c>
      <c r="J98" s="17">
        <v>4140480</v>
      </c>
      <c r="K98" s="154" t="s">
        <v>162</v>
      </c>
      <c r="L98" s="78" t="s">
        <v>110</v>
      </c>
      <c r="M98" s="58" t="s">
        <v>35</v>
      </c>
      <c r="N98" s="80"/>
      <c r="O98" s="80"/>
      <c r="P98" s="80"/>
      <c r="Q98" s="157" t="s">
        <v>164</v>
      </c>
      <c r="R98" s="157" t="s">
        <v>286</v>
      </c>
      <c r="S98" s="248"/>
    </row>
    <row r="99" spans="1:19" s="64" customFormat="1" ht="63.75" customHeight="1">
      <c r="A99" s="90"/>
      <c r="B99" s="159" t="s">
        <v>287</v>
      </c>
      <c r="C99" s="14" t="s">
        <v>23</v>
      </c>
      <c r="D99" s="152"/>
      <c r="E99" s="152"/>
      <c r="F99" s="68" t="s">
        <v>108</v>
      </c>
      <c r="G99" s="68">
        <v>10</v>
      </c>
      <c r="H99" s="68">
        <f t="shared" si="6"/>
        <v>5000</v>
      </c>
      <c r="I99" s="70">
        <v>50000</v>
      </c>
      <c r="J99" s="17">
        <v>50000</v>
      </c>
      <c r="K99" s="222" t="s">
        <v>118</v>
      </c>
      <c r="L99" s="260" t="s">
        <v>110</v>
      </c>
      <c r="M99" s="263" t="s">
        <v>35</v>
      </c>
      <c r="N99" s="255"/>
      <c r="O99" s="255"/>
      <c r="P99" s="255"/>
      <c r="Q99" s="263" t="s">
        <v>124</v>
      </c>
      <c r="R99" s="263" t="s">
        <v>119</v>
      </c>
      <c r="S99" s="248"/>
    </row>
    <row r="100" spans="1:19" s="64" customFormat="1" ht="34.5">
      <c r="A100" s="90"/>
      <c r="B100" s="55" t="s">
        <v>134</v>
      </c>
      <c r="C100" s="14" t="s">
        <v>23</v>
      </c>
      <c r="D100" s="152"/>
      <c r="E100" s="152"/>
      <c r="F100" s="68" t="s">
        <v>108</v>
      </c>
      <c r="G100" s="68">
        <v>10</v>
      </c>
      <c r="H100" s="68">
        <f t="shared" si="6"/>
        <v>4000</v>
      </c>
      <c r="I100" s="70">
        <v>40000</v>
      </c>
      <c r="J100" s="17">
        <v>40000</v>
      </c>
      <c r="K100" s="223"/>
      <c r="L100" s="262"/>
      <c r="M100" s="265"/>
      <c r="N100" s="256"/>
      <c r="O100" s="256"/>
      <c r="P100" s="256"/>
      <c r="Q100" s="265"/>
      <c r="R100" s="265"/>
      <c r="S100" s="248"/>
    </row>
    <row r="101" spans="1:19" s="64" customFormat="1" ht="49.5" customHeight="1">
      <c r="A101" s="90"/>
      <c r="B101" s="55" t="s">
        <v>288</v>
      </c>
      <c r="C101" s="257" t="s">
        <v>23</v>
      </c>
      <c r="D101" s="152"/>
      <c r="E101" s="152"/>
      <c r="F101" s="68" t="s">
        <v>285</v>
      </c>
      <c r="G101" s="68">
        <v>18000</v>
      </c>
      <c r="H101" s="68">
        <f t="shared" si="6"/>
        <v>5328.5844444444447</v>
      </c>
      <c r="I101" s="70">
        <v>95914520</v>
      </c>
      <c r="J101" s="17">
        <v>95914520</v>
      </c>
      <c r="K101" s="238" t="s">
        <v>173</v>
      </c>
      <c r="L101" s="260" t="s">
        <v>110</v>
      </c>
      <c r="M101" s="263" t="s">
        <v>35</v>
      </c>
      <c r="N101" s="80"/>
      <c r="O101" s="80"/>
      <c r="P101" s="80"/>
      <c r="Q101" s="255" t="s">
        <v>174</v>
      </c>
      <c r="R101" s="255" t="s">
        <v>175</v>
      </c>
      <c r="S101" s="248"/>
    </row>
    <row r="102" spans="1:19" s="64" customFormat="1" ht="23.25">
      <c r="A102" s="90"/>
      <c r="B102" s="55" t="s">
        <v>176</v>
      </c>
      <c r="C102" s="259"/>
      <c r="D102" s="152"/>
      <c r="E102" s="152"/>
      <c r="F102" s="68" t="s">
        <v>189</v>
      </c>
      <c r="G102" s="68">
        <v>10000</v>
      </c>
      <c r="H102" s="68">
        <f t="shared" si="6"/>
        <v>1235</v>
      </c>
      <c r="I102" s="70">
        <v>12350000</v>
      </c>
      <c r="J102" s="17">
        <v>12350000</v>
      </c>
      <c r="K102" s="239"/>
      <c r="L102" s="262"/>
      <c r="M102" s="265"/>
      <c r="N102" s="80"/>
      <c r="O102" s="80"/>
      <c r="P102" s="80"/>
      <c r="Q102" s="256"/>
      <c r="R102" s="256"/>
      <c r="S102" s="248"/>
    </row>
    <row r="103" spans="1:19" s="64" customFormat="1" ht="23.25">
      <c r="A103" s="90"/>
      <c r="B103" s="55" t="s">
        <v>289</v>
      </c>
      <c r="C103" s="257" t="s">
        <v>23</v>
      </c>
      <c r="D103" s="152"/>
      <c r="E103" s="152"/>
      <c r="F103" s="68" t="s">
        <v>285</v>
      </c>
      <c r="G103" s="68">
        <v>10</v>
      </c>
      <c r="H103" s="68">
        <f t="shared" si="6"/>
        <v>165000</v>
      </c>
      <c r="I103" s="70">
        <v>1650000</v>
      </c>
      <c r="J103" s="17">
        <v>1650000</v>
      </c>
      <c r="K103" s="218" t="s">
        <v>162</v>
      </c>
      <c r="L103" s="260" t="s">
        <v>110</v>
      </c>
      <c r="M103" s="263" t="s">
        <v>35</v>
      </c>
      <c r="N103" s="80"/>
      <c r="O103" s="80"/>
      <c r="P103" s="80"/>
      <c r="Q103" s="255" t="s">
        <v>290</v>
      </c>
      <c r="R103" s="255" t="s">
        <v>30</v>
      </c>
      <c r="S103" s="248"/>
    </row>
    <row r="104" spans="1:19" s="64" customFormat="1" ht="23.25">
      <c r="A104" s="90"/>
      <c r="B104" s="55" t="s">
        <v>291</v>
      </c>
      <c r="C104" s="258"/>
      <c r="D104" s="152"/>
      <c r="E104" s="152"/>
      <c r="F104" s="68" t="s">
        <v>108</v>
      </c>
      <c r="G104" s="68">
        <v>6</v>
      </c>
      <c r="H104" s="68">
        <f t="shared" si="6"/>
        <v>35000</v>
      </c>
      <c r="I104" s="70">
        <v>210000</v>
      </c>
      <c r="J104" s="17">
        <v>210000</v>
      </c>
      <c r="K104" s="236"/>
      <c r="L104" s="261"/>
      <c r="M104" s="264"/>
      <c r="N104" s="80"/>
      <c r="O104" s="80"/>
      <c r="P104" s="80"/>
      <c r="Q104" s="266"/>
      <c r="R104" s="266"/>
      <c r="S104" s="248"/>
    </row>
    <row r="105" spans="1:19" s="64" customFormat="1">
      <c r="A105" s="90"/>
      <c r="B105" s="91" t="s">
        <v>220</v>
      </c>
      <c r="C105" s="259"/>
      <c r="D105" s="152"/>
      <c r="E105" s="152"/>
      <c r="F105" s="68" t="s">
        <v>108</v>
      </c>
      <c r="G105" s="68">
        <v>3</v>
      </c>
      <c r="H105" s="68">
        <f t="shared" si="6"/>
        <v>15000</v>
      </c>
      <c r="I105" s="70">
        <v>45000</v>
      </c>
      <c r="J105" s="17">
        <v>45000</v>
      </c>
      <c r="K105" s="219"/>
      <c r="L105" s="262"/>
      <c r="M105" s="265"/>
      <c r="N105" s="80"/>
      <c r="O105" s="80"/>
      <c r="P105" s="80"/>
      <c r="Q105" s="256"/>
      <c r="R105" s="256"/>
      <c r="S105" s="248"/>
    </row>
    <row r="106" spans="1:19" s="64" customFormat="1" ht="23.25">
      <c r="A106" s="90"/>
      <c r="B106" s="55" t="s">
        <v>292</v>
      </c>
      <c r="C106" s="14" t="s">
        <v>23</v>
      </c>
      <c r="D106" s="152"/>
      <c r="E106" s="152"/>
      <c r="F106" s="68" t="s">
        <v>108</v>
      </c>
      <c r="G106" s="68">
        <v>50</v>
      </c>
      <c r="H106" s="68">
        <f t="shared" si="6"/>
        <v>35000</v>
      </c>
      <c r="I106" s="70">
        <v>1750000</v>
      </c>
      <c r="J106" s="17">
        <v>1750000</v>
      </c>
      <c r="K106" s="154" t="s">
        <v>293</v>
      </c>
      <c r="L106" s="78" t="s">
        <v>110</v>
      </c>
      <c r="M106" s="58" t="s">
        <v>35</v>
      </c>
      <c r="N106" s="80"/>
      <c r="O106" s="80"/>
      <c r="P106" s="80"/>
      <c r="Q106" s="157" t="s">
        <v>294</v>
      </c>
      <c r="R106" s="157" t="s">
        <v>30</v>
      </c>
      <c r="S106" s="248"/>
    </row>
    <row r="107" spans="1:19" s="64" customFormat="1" ht="48" customHeight="1">
      <c r="A107" s="90"/>
      <c r="B107" s="55" t="s">
        <v>295</v>
      </c>
      <c r="C107" s="14" t="s">
        <v>23</v>
      </c>
      <c r="D107" s="152"/>
      <c r="E107" s="152"/>
      <c r="F107" s="68" t="s">
        <v>108</v>
      </c>
      <c r="G107" s="68">
        <v>3500</v>
      </c>
      <c r="H107" s="68">
        <f t="shared" si="6"/>
        <v>24168</v>
      </c>
      <c r="I107" s="70">
        <v>84588000</v>
      </c>
      <c r="J107" s="17">
        <v>84588000</v>
      </c>
      <c r="K107" s="158" t="s">
        <v>216</v>
      </c>
      <c r="L107" s="78" t="s">
        <v>110</v>
      </c>
      <c r="M107" s="58" t="s">
        <v>35</v>
      </c>
      <c r="N107" s="80"/>
      <c r="O107" s="80"/>
      <c r="P107" s="80"/>
      <c r="Q107" s="157" t="s">
        <v>290</v>
      </c>
      <c r="R107" s="157" t="s">
        <v>30</v>
      </c>
      <c r="S107" s="248"/>
    </row>
    <row r="108" spans="1:19" s="64" customFormat="1" ht="45.75">
      <c r="A108" s="90"/>
      <c r="B108" s="55" t="s">
        <v>296</v>
      </c>
      <c r="C108" s="257" t="s">
        <v>23</v>
      </c>
      <c r="D108" s="152"/>
      <c r="E108" s="152"/>
      <c r="F108" s="68" t="s">
        <v>189</v>
      </c>
      <c r="G108" s="68">
        <v>545</v>
      </c>
      <c r="H108" s="68">
        <f t="shared" si="6"/>
        <v>9840</v>
      </c>
      <c r="I108" s="70">
        <v>5362800</v>
      </c>
      <c r="J108" s="17">
        <v>5362800</v>
      </c>
      <c r="K108" s="218" t="s">
        <v>200</v>
      </c>
      <c r="L108" s="260" t="s">
        <v>110</v>
      </c>
      <c r="M108" s="263" t="s">
        <v>35</v>
      </c>
      <c r="N108" s="255"/>
      <c r="O108" s="255"/>
      <c r="P108" s="255"/>
      <c r="Q108" s="255" t="s">
        <v>290</v>
      </c>
      <c r="R108" s="255" t="s">
        <v>30</v>
      </c>
      <c r="S108" s="248"/>
    </row>
    <row r="109" spans="1:19" s="64" customFormat="1" ht="34.5">
      <c r="A109" s="90"/>
      <c r="B109" s="55" t="s">
        <v>297</v>
      </c>
      <c r="C109" s="259"/>
      <c r="D109" s="152"/>
      <c r="E109" s="152"/>
      <c r="F109" s="68" t="s">
        <v>189</v>
      </c>
      <c r="G109" s="68">
        <v>5000</v>
      </c>
      <c r="H109" s="68">
        <f t="shared" si="6"/>
        <v>9240</v>
      </c>
      <c r="I109" s="70">
        <v>46200000</v>
      </c>
      <c r="J109" s="17">
        <v>46200000</v>
      </c>
      <c r="K109" s="219"/>
      <c r="L109" s="262"/>
      <c r="M109" s="265"/>
      <c r="N109" s="256"/>
      <c r="O109" s="256"/>
      <c r="P109" s="256"/>
      <c r="Q109" s="256"/>
      <c r="R109" s="256"/>
      <c r="S109" s="248"/>
    </row>
    <row r="110" spans="1:19" s="64" customFormat="1" ht="48.75" customHeight="1">
      <c r="A110" s="90"/>
      <c r="B110" s="55" t="s">
        <v>298</v>
      </c>
      <c r="C110" s="14" t="s">
        <v>23</v>
      </c>
      <c r="D110" s="152"/>
      <c r="E110" s="152"/>
      <c r="F110" s="68" t="s">
        <v>285</v>
      </c>
      <c r="G110" s="68">
        <v>300</v>
      </c>
      <c r="H110" s="68">
        <f t="shared" si="6"/>
        <v>4181</v>
      </c>
      <c r="I110" s="70">
        <v>1254300</v>
      </c>
      <c r="J110" s="17">
        <v>1254300</v>
      </c>
      <c r="K110" s="55" t="s">
        <v>173</v>
      </c>
      <c r="L110" s="78" t="s">
        <v>110</v>
      </c>
      <c r="M110" s="58" t="s">
        <v>35</v>
      </c>
      <c r="N110" s="80"/>
      <c r="O110" s="80"/>
      <c r="P110" s="80"/>
      <c r="Q110" s="157" t="s">
        <v>299</v>
      </c>
      <c r="R110" s="157" t="s">
        <v>30</v>
      </c>
      <c r="S110" s="248"/>
    </row>
    <row r="111" spans="1:19" s="64" customFormat="1" ht="34.5">
      <c r="A111" s="90"/>
      <c r="B111" s="55" t="s">
        <v>300</v>
      </c>
      <c r="C111" s="14" t="s">
        <v>23</v>
      </c>
      <c r="D111" s="152"/>
      <c r="E111" s="152"/>
      <c r="F111" s="68" t="s">
        <v>285</v>
      </c>
      <c r="G111" s="68">
        <v>22</v>
      </c>
      <c r="H111" s="68">
        <f t="shared" si="6"/>
        <v>298000</v>
      </c>
      <c r="I111" s="70">
        <v>6556000</v>
      </c>
      <c r="J111" s="17">
        <v>6556000</v>
      </c>
      <c r="K111" s="55" t="s">
        <v>301</v>
      </c>
      <c r="L111" s="78" t="s">
        <v>110</v>
      </c>
      <c r="M111" s="58" t="s">
        <v>35</v>
      </c>
      <c r="N111" s="80"/>
      <c r="O111" s="80"/>
      <c r="P111" s="80"/>
      <c r="Q111" s="157" t="s">
        <v>302</v>
      </c>
      <c r="R111" s="157" t="s">
        <v>299</v>
      </c>
      <c r="S111" s="248"/>
    </row>
    <row r="112" spans="1:19" s="64" customFormat="1" ht="23.25">
      <c r="A112" s="90"/>
      <c r="B112" s="55" t="s">
        <v>303</v>
      </c>
      <c r="C112" s="14" t="s">
        <v>23</v>
      </c>
      <c r="D112" s="152"/>
      <c r="E112" s="152"/>
      <c r="F112" s="68" t="s">
        <v>108</v>
      </c>
      <c r="G112" s="68">
        <v>111</v>
      </c>
      <c r="H112" s="68">
        <f t="shared" si="6"/>
        <v>72900</v>
      </c>
      <c r="I112" s="70">
        <v>8091900</v>
      </c>
      <c r="J112" s="17">
        <v>8091900</v>
      </c>
      <c r="K112" s="154" t="s">
        <v>304</v>
      </c>
      <c r="L112" s="78" t="s">
        <v>110</v>
      </c>
      <c r="M112" s="58" t="s">
        <v>35</v>
      </c>
      <c r="N112" s="80"/>
      <c r="O112" s="80"/>
      <c r="P112" s="80"/>
      <c r="Q112" s="157" t="s">
        <v>294</v>
      </c>
      <c r="R112" s="157" t="s">
        <v>299</v>
      </c>
      <c r="S112" s="248"/>
    </row>
    <row r="113" spans="1:19" s="64" customFormat="1" ht="23.25">
      <c r="A113" s="90"/>
      <c r="B113" s="55" t="s">
        <v>305</v>
      </c>
      <c r="C113" s="14" t="s">
        <v>23</v>
      </c>
      <c r="D113" s="152"/>
      <c r="E113" s="152"/>
      <c r="F113" s="68" t="s">
        <v>108</v>
      </c>
      <c r="G113" s="68">
        <v>96</v>
      </c>
      <c r="H113" s="68">
        <f t="shared" si="6"/>
        <v>60000</v>
      </c>
      <c r="I113" s="70">
        <v>5760000</v>
      </c>
      <c r="J113" s="17">
        <v>5760000</v>
      </c>
      <c r="K113" s="154" t="s">
        <v>306</v>
      </c>
      <c r="L113" s="78" t="s">
        <v>110</v>
      </c>
      <c r="M113" s="58" t="s">
        <v>35</v>
      </c>
      <c r="N113" s="80"/>
      <c r="O113" s="80"/>
      <c r="P113" s="80"/>
      <c r="Q113" s="157" t="s">
        <v>217</v>
      </c>
      <c r="R113" s="157" t="s">
        <v>286</v>
      </c>
      <c r="S113" s="248"/>
    </row>
    <row r="114" spans="1:19" s="64" customFormat="1" ht="34.5">
      <c r="A114" s="90"/>
      <c r="B114" s="55" t="s">
        <v>307</v>
      </c>
      <c r="C114" s="257" t="s">
        <v>23</v>
      </c>
      <c r="D114" s="152"/>
      <c r="E114" s="152"/>
      <c r="F114" s="68" t="s">
        <v>108</v>
      </c>
      <c r="G114" s="68">
        <v>75</v>
      </c>
      <c r="H114" s="68">
        <f t="shared" si="6"/>
        <v>410000</v>
      </c>
      <c r="I114" s="70">
        <v>30750000</v>
      </c>
      <c r="J114" s="17">
        <v>30750000</v>
      </c>
      <c r="K114" s="218" t="s">
        <v>128</v>
      </c>
      <c r="L114" s="260" t="s">
        <v>110</v>
      </c>
      <c r="M114" s="263" t="s">
        <v>35</v>
      </c>
      <c r="N114" s="255"/>
      <c r="O114" s="255"/>
      <c r="P114" s="255"/>
      <c r="Q114" s="255" t="s">
        <v>302</v>
      </c>
      <c r="R114" s="255" t="s">
        <v>308</v>
      </c>
      <c r="S114" s="248"/>
    </row>
    <row r="115" spans="1:19" s="64" customFormat="1" ht="23.25">
      <c r="A115" s="90"/>
      <c r="B115" s="67" t="s">
        <v>309</v>
      </c>
      <c r="C115" s="258"/>
      <c r="D115" s="152"/>
      <c r="E115" s="152"/>
      <c r="F115" s="68" t="s">
        <v>108</v>
      </c>
      <c r="G115" s="68">
        <v>75</v>
      </c>
      <c r="H115" s="68">
        <f t="shared" si="6"/>
        <v>71000</v>
      </c>
      <c r="I115" s="70">
        <v>5325000</v>
      </c>
      <c r="J115" s="17">
        <v>5325000</v>
      </c>
      <c r="K115" s="236"/>
      <c r="L115" s="261"/>
      <c r="M115" s="264"/>
      <c r="N115" s="266"/>
      <c r="O115" s="266"/>
      <c r="P115" s="266"/>
      <c r="Q115" s="266"/>
      <c r="R115" s="266"/>
      <c r="S115" s="248"/>
    </row>
    <row r="116" spans="1:19" s="64" customFormat="1" ht="23.25">
      <c r="A116" s="90"/>
      <c r="B116" s="67" t="s">
        <v>310</v>
      </c>
      <c r="C116" s="259"/>
      <c r="D116" s="152"/>
      <c r="E116" s="152"/>
      <c r="F116" s="68" t="s">
        <v>108</v>
      </c>
      <c r="G116" s="68">
        <v>75</v>
      </c>
      <c r="H116" s="68">
        <f t="shared" si="6"/>
        <v>39500</v>
      </c>
      <c r="I116" s="70">
        <v>2962500</v>
      </c>
      <c r="J116" s="17">
        <v>2962500</v>
      </c>
      <c r="K116" s="219"/>
      <c r="L116" s="262"/>
      <c r="M116" s="265"/>
      <c r="N116" s="256"/>
      <c r="O116" s="256"/>
      <c r="P116" s="256"/>
      <c r="Q116" s="256"/>
      <c r="R116" s="256"/>
      <c r="S116" s="248"/>
    </row>
    <row r="117" spans="1:19" s="64" customFormat="1" ht="22.5" customHeight="1">
      <c r="A117" s="90"/>
      <c r="B117" s="67" t="s">
        <v>311</v>
      </c>
      <c r="C117" s="257" t="s">
        <v>23</v>
      </c>
      <c r="D117" s="152"/>
      <c r="E117" s="152"/>
      <c r="F117" s="68" t="s">
        <v>108</v>
      </c>
      <c r="G117" s="68">
        <v>20</v>
      </c>
      <c r="H117" s="68">
        <f t="shared" si="6"/>
        <v>15000</v>
      </c>
      <c r="I117" s="70">
        <v>300000</v>
      </c>
      <c r="J117" s="17">
        <v>300000</v>
      </c>
      <c r="K117" s="218" t="s">
        <v>312</v>
      </c>
      <c r="L117" s="260" t="s">
        <v>110</v>
      </c>
      <c r="M117" s="263" t="s">
        <v>35</v>
      </c>
      <c r="N117" s="160"/>
      <c r="O117" s="160"/>
      <c r="P117" s="160"/>
      <c r="Q117" s="255" t="s">
        <v>217</v>
      </c>
      <c r="R117" s="255" t="s">
        <v>286</v>
      </c>
      <c r="S117" s="248"/>
    </row>
    <row r="118" spans="1:19" s="64" customFormat="1">
      <c r="A118" s="90"/>
      <c r="B118" s="67" t="s">
        <v>313</v>
      </c>
      <c r="C118" s="259"/>
      <c r="D118" s="152"/>
      <c r="E118" s="152"/>
      <c r="F118" s="68" t="s">
        <v>108</v>
      </c>
      <c r="G118" s="68">
        <v>4</v>
      </c>
      <c r="H118" s="68">
        <f t="shared" si="6"/>
        <v>220000</v>
      </c>
      <c r="I118" s="70">
        <v>880000</v>
      </c>
      <c r="J118" s="17">
        <v>880000</v>
      </c>
      <c r="K118" s="219"/>
      <c r="L118" s="262"/>
      <c r="M118" s="265"/>
      <c r="N118" s="160"/>
      <c r="O118" s="160"/>
      <c r="P118" s="160"/>
      <c r="Q118" s="256"/>
      <c r="R118" s="256"/>
      <c r="S118" s="248"/>
    </row>
    <row r="119" spans="1:19" s="64" customFormat="1" ht="23.25">
      <c r="A119" s="90"/>
      <c r="B119" s="67" t="s">
        <v>314</v>
      </c>
      <c r="C119" s="14" t="s">
        <v>23</v>
      </c>
      <c r="D119" s="152"/>
      <c r="E119" s="152"/>
      <c r="F119" s="68" t="s">
        <v>108</v>
      </c>
      <c r="G119" s="68">
        <v>915</v>
      </c>
      <c r="H119" s="68">
        <f t="shared" si="6"/>
        <v>6250</v>
      </c>
      <c r="I119" s="70">
        <v>5718750</v>
      </c>
      <c r="J119" s="17">
        <v>5718750</v>
      </c>
      <c r="K119" s="153" t="s">
        <v>283</v>
      </c>
      <c r="L119" s="161" t="s">
        <v>110</v>
      </c>
      <c r="M119" s="58" t="s">
        <v>35</v>
      </c>
      <c r="N119" s="80"/>
      <c r="O119" s="80"/>
      <c r="P119" s="80"/>
      <c r="Q119" s="157" t="s">
        <v>294</v>
      </c>
      <c r="R119" s="157" t="s">
        <v>30</v>
      </c>
      <c r="S119" s="248"/>
    </row>
    <row r="120" spans="1:19" s="64" customFormat="1" ht="19.5">
      <c r="A120" s="90"/>
      <c r="B120" s="67" t="s">
        <v>315</v>
      </c>
      <c r="C120" s="14" t="s">
        <v>23</v>
      </c>
      <c r="D120" s="152"/>
      <c r="E120" s="152"/>
      <c r="F120" s="68" t="s">
        <v>285</v>
      </c>
      <c r="G120" s="68">
        <v>700</v>
      </c>
      <c r="H120" s="68">
        <f t="shared" si="6"/>
        <v>135000</v>
      </c>
      <c r="I120" s="70">
        <v>94500000</v>
      </c>
      <c r="J120" s="17">
        <v>94500000</v>
      </c>
      <c r="K120" s="153" t="s">
        <v>316</v>
      </c>
      <c r="L120" s="161" t="s">
        <v>110</v>
      </c>
      <c r="M120" s="58" t="s">
        <v>35</v>
      </c>
      <c r="N120" s="80"/>
      <c r="O120" s="80"/>
      <c r="P120" s="80"/>
      <c r="Q120" s="157" t="s">
        <v>319</v>
      </c>
      <c r="R120" s="157" t="s">
        <v>320</v>
      </c>
      <c r="S120" s="248"/>
    </row>
    <row r="121" spans="1:19" s="64" customFormat="1" ht="23.25">
      <c r="A121" s="90"/>
      <c r="B121" s="67" t="s">
        <v>317</v>
      </c>
      <c r="C121" s="14" t="s">
        <v>23</v>
      </c>
      <c r="D121" s="152"/>
      <c r="E121" s="152"/>
      <c r="F121" s="68" t="s">
        <v>285</v>
      </c>
      <c r="G121" s="68">
        <v>600</v>
      </c>
      <c r="H121" s="68">
        <f t="shared" si="6"/>
        <v>49000</v>
      </c>
      <c r="I121" s="70">
        <v>29400000</v>
      </c>
      <c r="J121" s="17">
        <v>29400000</v>
      </c>
      <c r="K121" s="153" t="s">
        <v>162</v>
      </c>
      <c r="L121" s="161" t="s">
        <v>110</v>
      </c>
      <c r="M121" s="58" t="s">
        <v>35</v>
      </c>
      <c r="N121" s="80"/>
      <c r="O121" s="80"/>
      <c r="P121" s="80"/>
      <c r="Q121" s="157" t="s">
        <v>321</v>
      </c>
      <c r="R121" s="157" t="s">
        <v>320</v>
      </c>
      <c r="S121" s="248"/>
    </row>
    <row r="122" spans="1:19" s="64" customFormat="1" ht="23.25">
      <c r="A122" s="90"/>
      <c r="B122" s="67" t="s">
        <v>318</v>
      </c>
      <c r="C122" s="14" t="s">
        <v>23</v>
      </c>
      <c r="D122" s="152"/>
      <c r="E122" s="152"/>
      <c r="F122" s="68" t="s">
        <v>108</v>
      </c>
      <c r="G122" s="68">
        <v>600</v>
      </c>
      <c r="H122" s="68">
        <f t="shared" si="6"/>
        <v>11500</v>
      </c>
      <c r="I122" s="70">
        <v>6900000</v>
      </c>
      <c r="J122" s="17">
        <v>6900000</v>
      </c>
      <c r="K122" s="153" t="s">
        <v>293</v>
      </c>
      <c r="L122" s="161" t="s">
        <v>110</v>
      </c>
      <c r="M122" s="58" t="s">
        <v>35</v>
      </c>
      <c r="N122" s="80"/>
      <c r="O122" s="80"/>
      <c r="P122" s="80"/>
      <c r="Q122" s="157" t="s">
        <v>321</v>
      </c>
      <c r="R122" s="157" t="s">
        <v>320</v>
      </c>
      <c r="S122" s="248"/>
    </row>
    <row r="123" spans="1:19" s="64" customFormat="1">
      <c r="A123" s="224" t="s">
        <v>223</v>
      </c>
      <c r="B123" s="225"/>
      <c r="C123" s="92"/>
      <c r="D123" s="93">
        <f>SUM(D32:D73)</f>
        <v>3600000000</v>
      </c>
      <c r="E123" s="93">
        <f>SUM(E32:E75)</f>
        <v>3600000000</v>
      </c>
      <c r="F123" s="93"/>
      <c r="G123" s="93"/>
      <c r="H123" s="93"/>
      <c r="I123" s="94">
        <f>SUM(I32:I122)</f>
        <v>3753262343</v>
      </c>
      <c r="J123" s="95">
        <f>SUM(J32:J122)</f>
        <v>2930252999</v>
      </c>
      <c r="K123" s="96"/>
      <c r="L123" s="92"/>
      <c r="M123" s="92"/>
      <c r="N123" s="92"/>
      <c r="O123" s="92"/>
      <c r="P123" s="92"/>
      <c r="Q123" s="92"/>
      <c r="R123" s="92"/>
      <c r="S123" s="92"/>
    </row>
    <row r="124" spans="1:19">
      <c r="A124" s="226" t="s">
        <v>224</v>
      </c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8"/>
    </row>
    <row r="125" spans="1:19" ht="36.75" customHeight="1">
      <c r="A125" s="188" t="s">
        <v>225</v>
      </c>
      <c r="B125" s="189"/>
      <c r="C125" s="190"/>
      <c r="D125" s="97">
        <v>1197000000</v>
      </c>
      <c r="E125" s="97">
        <v>1197000000</v>
      </c>
      <c r="F125" s="98"/>
      <c r="G125" s="98"/>
      <c r="H125" s="98"/>
      <c r="I125" s="99">
        <v>1197000000</v>
      </c>
      <c r="J125" s="50">
        <v>207896969</v>
      </c>
      <c r="K125" s="50" t="s">
        <v>271</v>
      </c>
      <c r="L125" s="17" t="s">
        <v>110</v>
      </c>
      <c r="M125" s="50"/>
      <c r="N125" s="50"/>
      <c r="O125" s="50"/>
      <c r="P125" s="50"/>
      <c r="Q125" s="50"/>
      <c r="R125" s="50" t="s">
        <v>30</v>
      </c>
      <c r="S125" s="17" t="s">
        <v>226</v>
      </c>
    </row>
    <row r="126" spans="1:19" ht="22.5">
      <c r="A126" s="168" t="s">
        <v>227</v>
      </c>
      <c r="B126" s="100" t="s">
        <v>228</v>
      </c>
      <c r="C126" s="14" t="s">
        <v>23</v>
      </c>
      <c r="D126" s="191">
        <v>450000000</v>
      </c>
      <c r="E126" s="191">
        <v>450000000</v>
      </c>
      <c r="F126" s="98" t="s">
        <v>108</v>
      </c>
      <c r="G126" s="101">
        <v>65</v>
      </c>
      <c r="H126" s="98">
        <v>3420000</v>
      </c>
      <c r="I126" s="99">
        <f>SUM(G126*H126)</f>
        <v>222300000</v>
      </c>
      <c r="J126" s="50">
        <v>222300000</v>
      </c>
      <c r="K126" s="102" t="s">
        <v>229</v>
      </c>
      <c r="L126" s="17" t="s">
        <v>110</v>
      </c>
      <c r="M126" s="50"/>
      <c r="N126" s="50"/>
      <c r="O126" s="50"/>
      <c r="P126" s="50"/>
      <c r="Q126" s="50"/>
      <c r="R126" s="50"/>
      <c r="S126" s="17" t="s">
        <v>226</v>
      </c>
    </row>
    <row r="127" spans="1:19" ht="33.75">
      <c r="A127" s="169"/>
      <c r="B127" s="103" t="s">
        <v>230</v>
      </c>
      <c r="C127" s="14" t="s">
        <v>23</v>
      </c>
      <c r="D127" s="192"/>
      <c r="E127" s="192"/>
      <c r="F127" s="98" t="s">
        <v>108</v>
      </c>
      <c r="G127" s="101">
        <v>728</v>
      </c>
      <c r="H127" s="98">
        <v>312500</v>
      </c>
      <c r="I127" s="150">
        <f t="shared" ref="I127:I128" si="7">SUM(G127*H127)</f>
        <v>227500000</v>
      </c>
      <c r="J127" s="50">
        <v>227500000</v>
      </c>
      <c r="K127" s="194" t="s">
        <v>231</v>
      </c>
      <c r="L127" s="17" t="s">
        <v>110</v>
      </c>
      <c r="M127" s="50"/>
      <c r="N127" s="50"/>
      <c r="O127" s="50"/>
      <c r="P127" s="50"/>
      <c r="Q127" s="50"/>
      <c r="R127" s="50"/>
      <c r="S127" s="17" t="s">
        <v>226</v>
      </c>
    </row>
    <row r="128" spans="1:19" ht="22.5">
      <c r="A128" s="104"/>
      <c r="B128" s="103" t="s">
        <v>232</v>
      </c>
      <c r="C128" s="14" t="s">
        <v>23</v>
      </c>
      <c r="D128" s="193"/>
      <c r="E128" s="193"/>
      <c r="F128" s="98" t="s">
        <v>108</v>
      </c>
      <c r="G128" s="101">
        <v>25</v>
      </c>
      <c r="H128" s="98">
        <v>8000</v>
      </c>
      <c r="I128" s="150">
        <f t="shared" si="7"/>
        <v>200000</v>
      </c>
      <c r="J128" s="50">
        <v>200000</v>
      </c>
      <c r="K128" s="195"/>
      <c r="L128" s="17" t="s">
        <v>110</v>
      </c>
      <c r="M128" s="50"/>
      <c r="N128" s="50"/>
      <c r="O128" s="50"/>
      <c r="P128" s="50"/>
      <c r="Q128" s="50"/>
      <c r="R128" s="50"/>
      <c r="S128" s="17" t="s">
        <v>226</v>
      </c>
    </row>
    <row r="129" spans="1:19">
      <c r="A129" s="198" t="s">
        <v>104</v>
      </c>
      <c r="B129" s="198"/>
      <c r="C129" s="105"/>
      <c r="D129" s="97">
        <f>SUM(D125)</f>
        <v>1197000000</v>
      </c>
      <c r="E129" s="106">
        <f>SUM(E125)</f>
        <v>1197000000</v>
      </c>
      <c r="F129" s="106"/>
      <c r="G129" s="106"/>
      <c r="H129" s="106"/>
      <c r="I129" s="107">
        <f>SUM(I126:I128)</f>
        <v>450000000</v>
      </c>
      <c r="J129" s="108">
        <f>SUM(J125:J128)</f>
        <v>657896969</v>
      </c>
      <c r="K129" s="50"/>
      <c r="L129" s="50"/>
      <c r="M129" s="50"/>
      <c r="N129" s="50"/>
      <c r="O129" s="50" t="s">
        <v>272</v>
      </c>
      <c r="P129" s="50"/>
      <c r="Q129" s="50"/>
      <c r="R129" s="50"/>
      <c r="S129" s="50"/>
    </row>
    <row r="130" spans="1:19">
      <c r="A130" s="199" t="s">
        <v>233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1"/>
    </row>
    <row r="131" spans="1:19" ht="18.75" customHeight="1">
      <c r="A131" s="206" t="s">
        <v>234</v>
      </c>
      <c r="B131" s="207"/>
      <c r="C131" s="208"/>
      <c r="D131" s="212">
        <v>349800000</v>
      </c>
      <c r="E131" s="212">
        <v>349800000</v>
      </c>
      <c r="F131" s="156" t="s">
        <v>267</v>
      </c>
      <c r="G131" s="109">
        <v>520</v>
      </c>
      <c r="H131" s="109">
        <v>56412</v>
      </c>
      <c r="I131" s="50">
        <f>SUM(G131*H131)</f>
        <v>29334240</v>
      </c>
      <c r="J131" s="50">
        <v>29334240</v>
      </c>
      <c r="K131" s="50" t="s">
        <v>268</v>
      </c>
      <c r="L131" s="168" t="s">
        <v>235</v>
      </c>
      <c r="M131" s="110"/>
      <c r="N131" s="214" t="s">
        <v>236</v>
      </c>
      <c r="O131" s="214" t="s">
        <v>236</v>
      </c>
      <c r="P131" s="111"/>
      <c r="Q131" s="111"/>
      <c r="R131" s="162">
        <v>42323</v>
      </c>
      <c r="S131" s="180" t="s">
        <v>237</v>
      </c>
    </row>
    <row r="132" spans="1:19" ht="20.25" customHeight="1">
      <c r="A132" s="209"/>
      <c r="B132" s="210"/>
      <c r="C132" s="211"/>
      <c r="D132" s="213"/>
      <c r="E132" s="213"/>
      <c r="F132" s="156" t="s">
        <v>267</v>
      </c>
      <c r="G132" s="109">
        <v>5100</v>
      </c>
      <c r="H132" s="109">
        <v>50500</v>
      </c>
      <c r="I132" s="50">
        <v>257550000</v>
      </c>
      <c r="J132" s="155">
        <v>128775000</v>
      </c>
      <c r="K132" s="50" t="s">
        <v>269</v>
      </c>
      <c r="L132" s="170"/>
      <c r="M132" s="110"/>
      <c r="N132" s="215"/>
      <c r="O132" s="215"/>
      <c r="P132" s="111"/>
      <c r="Q132" s="111"/>
      <c r="R132" s="163"/>
      <c r="S132" s="181"/>
    </row>
    <row r="133" spans="1:19">
      <c r="A133" s="188" t="s">
        <v>238</v>
      </c>
      <c r="B133" s="190"/>
      <c r="C133" s="112"/>
      <c r="D133" s="109">
        <v>349800000</v>
      </c>
      <c r="E133" s="109">
        <v>349800000</v>
      </c>
      <c r="F133" s="113"/>
      <c r="G133" s="113"/>
      <c r="H133" s="113"/>
      <c r="I133" s="50"/>
      <c r="J133" s="50"/>
      <c r="K133" s="50"/>
      <c r="L133" s="114"/>
      <c r="M133" s="111"/>
      <c r="N133" s="111"/>
      <c r="O133" s="111"/>
      <c r="P133" s="111"/>
      <c r="Q133" s="111"/>
      <c r="R133" s="111"/>
      <c r="S133" s="202"/>
    </row>
    <row r="134" spans="1:19" ht="19.5">
      <c r="A134" s="182" t="s">
        <v>239</v>
      </c>
      <c r="B134" s="102" t="s">
        <v>240</v>
      </c>
      <c r="C134" s="14" t="s">
        <v>23</v>
      </c>
      <c r="D134" s="203">
        <v>844311000</v>
      </c>
      <c r="E134" s="203">
        <v>844311000</v>
      </c>
      <c r="F134" s="115" t="s">
        <v>241</v>
      </c>
      <c r="G134" s="115">
        <v>130000</v>
      </c>
      <c r="H134" s="116">
        <f t="shared" ref="H134:H139" si="8">+I134/G134</f>
        <v>1550</v>
      </c>
      <c r="I134" s="50">
        <v>201500000</v>
      </c>
      <c r="J134" s="50">
        <v>0</v>
      </c>
      <c r="K134" s="168" t="s">
        <v>242</v>
      </c>
      <c r="L134" s="168" t="s">
        <v>235</v>
      </c>
      <c r="M134" s="110" t="s">
        <v>35</v>
      </c>
      <c r="N134" s="111" t="s">
        <v>39</v>
      </c>
      <c r="O134" s="111" t="s">
        <v>39</v>
      </c>
      <c r="P134" s="111" t="s">
        <v>243</v>
      </c>
      <c r="Q134" s="111" t="s">
        <v>244</v>
      </c>
      <c r="R134" s="111" t="s">
        <v>245</v>
      </c>
      <c r="S134" s="180" t="s">
        <v>226</v>
      </c>
    </row>
    <row r="135" spans="1:19" ht="19.5">
      <c r="A135" s="183"/>
      <c r="B135" s="102" t="s">
        <v>246</v>
      </c>
      <c r="C135" s="14" t="s">
        <v>23</v>
      </c>
      <c r="D135" s="204"/>
      <c r="E135" s="204"/>
      <c r="F135" s="115" t="s">
        <v>241</v>
      </c>
      <c r="G135" s="115">
        <v>300000</v>
      </c>
      <c r="H135" s="116">
        <f t="shared" si="8"/>
        <v>1660</v>
      </c>
      <c r="I135" s="50">
        <v>498000000</v>
      </c>
      <c r="J135" s="50">
        <v>0</v>
      </c>
      <c r="K135" s="169"/>
      <c r="L135" s="169"/>
      <c r="M135" s="110" t="s">
        <v>35</v>
      </c>
      <c r="N135" s="111" t="s">
        <v>39</v>
      </c>
      <c r="O135" s="111" t="s">
        <v>39</v>
      </c>
      <c r="P135" s="111" t="s">
        <v>243</v>
      </c>
      <c r="Q135" s="111" t="s">
        <v>244</v>
      </c>
      <c r="R135" s="111" t="s">
        <v>245</v>
      </c>
      <c r="S135" s="181"/>
    </row>
    <row r="136" spans="1:19" ht="19.5">
      <c r="A136" s="184"/>
      <c r="B136" s="102" t="s">
        <v>247</v>
      </c>
      <c r="C136" s="14" t="s">
        <v>23</v>
      </c>
      <c r="D136" s="205"/>
      <c r="E136" s="205"/>
      <c r="F136" s="115" t="s">
        <v>241</v>
      </c>
      <c r="G136" s="115">
        <v>80900</v>
      </c>
      <c r="H136" s="116">
        <f t="shared" si="8"/>
        <v>1790</v>
      </c>
      <c r="I136" s="50">
        <v>144811000</v>
      </c>
      <c r="J136" s="50">
        <v>0</v>
      </c>
      <c r="K136" s="170"/>
      <c r="L136" s="169"/>
      <c r="M136" s="110" t="s">
        <v>35</v>
      </c>
      <c r="N136" s="111" t="s">
        <v>39</v>
      </c>
      <c r="O136" s="111" t="s">
        <v>39</v>
      </c>
      <c r="P136" s="111" t="s">
        <v>243</v>
      </c>
      <c r="Q136" s="111" t="s">
        <v>244</v>
      </c>
      <c r="R136" s="111" t="s">
        <v>245</v>
      </c>
      <c r="S136" s="181"/>
    </row>
    <row r="137" spans="1:19" ht="19.5">
      <c r="A137" s="182" t="s">
        <v>248</v>
      </c>
      <c r="B137" s="102" t="s">
        <v>240</v>
      </c>
      <c r="C137" s="14" t="s">
        <v>23</v>
      </c>
      <c r="D137" s="185">
        <v>1746240000</v>
      </c>
      <c r="E137" s="185">
        <v>1746240000</v>
      </c>
      <c r="F137" s="115" t="s">
        <v>241</v>
      </c>
      <c r="G137" s="117">
        <v>142800</v>
      </c>
      <c r="H137" s="116">
        <f t="shared" si="8"/>
        <v>1503.5</v>
      </c>
      <c r="I137" s="50">
        <v>214699800</v>
      </c>
      <c r="J137" s="50">
        <v>0</v>
      </c>
      <c r="K137" s="168" t="s">
        <v>249</v>
      </c>
      <c r="L137" s="168" t="s">
        <v>235</v>
      </c>
      <c r="M137" s="110" t="s">
        <v>35</v>
      </c>
      <c r="N137" s="111" t="s">
        <v>39</v>
      </c>
      <c r="O137" s="111" t="s">
        <v>39</v>
      </c>
      <c r="P137" s="111" t="s">
        <v>243</v>
      </c>
      <c r="Q137" s="111" t="s">
        <v>244</v>
      </c>
      <c r="R137" s="111" t="s">
        <v>245</v>
      </c>
      <c r="S137" s="181"/>
    </row>
    <row r="138" spans="1:19" ht="19.5">
      <c r="A138" s="183"/>
      <c r="B138" s="102" t="s">
        <v>246</v>
      </c>
      <c r="C138" s="14" t="s">
        <v>23</v>
      </c>
      <c r="D138" s="186"/>
      <c r="E138" s="186"/>
      <c r="F138" s="115" t="s">
        <v>241</v>
      </c>
      <c r="G138" s="117">
        <v>800000</v>
      </c>
      <c r="H138" s="116">
        <f t="shared" si="8"/>
        <v>1610.2</v>
      </c>
      <c r="I138" s="50">
        <v>1288160000</v>
      </c>
      <c r="J138" s="50">
        <v>0</v>
      </c>
      <c r="K138" s="169"/>
      <c r="L138" s="169"/>
      <c r="M138" s="110" t="s">
        <v>35</v>
      </c>
      <c r="N138" s="111" t="s">
        <v>39</v>
      </c>
      <c r="O138" s="111" t="s">
        <v>39</v>
      </c>
      <c r="P138" s="111" t="s">
        <v>243</v>
      </c>
      <c r="Q138" s="111" t="s">
        <v>244</v>
      </c>
      <c r="R138" s="111" t="s">
        <v>245</v>
      </c>
      <c r="S138" s="181"/>
    </row>
    <row r="139" spans="1:19" ht="19.5">
      <c r="A139" s="184"/>
      <c r="B139" s="102" t="s">
        <v>247</v>
      </c>
      <c r="C139" s="14" t="s">
        <v>23</v>
      </c>
      <c r="D139" s="187"/>
      <c r="E139" s="187"/>
      <c r="F139" s="115" t="s">
        <v>241</v>
      </c>
      <c r="G139" s="117">
        <v>110000</v>
      </c>
      <c r="H139" s="116">
        <f t="shared" si="8"/>
        <v>1736.3</v>
      </c>
      <c r="I139" s="50">
        <v>190993000</v>
      </c>
      <c r="J139" s="50">
        <v>0</v>
      </c>
      <c r="K139" s="170"/>
      <c r="L139" s="169"/>
      <c r="M139" s="110" t="s">
        <v>35</v>
      </c>
      <c r="N139" s="111" t="s">
        <v>39</v>
      </c>
      <c r="O139" s="111" t="s">
        <v>39</v>
      </c>
      <c r="P139" s="111" t="s">
        <v>243</v>
      </c>
      <c r="Q139" s="111" t="s">
        <v>244</v>
      </c>
      <c r="R139" s="111" t="s">
        <v>245</v>
      </c>
      <c r="S139" s="181"/>
    </row>
    <row r="140" spans="1:19" ht="22.5">
      <c r="A140" s="196" t="s">
        <v>250</v>
      </c>
      <c r="B140" s="118" t="s">
        <v>251</v>
      </c>
      <c r="C140" s="14" t="s">
        <v>23</v>
      </c>
      <c r="D140" s="185">
        <v>83115000</v>
      </c>
      <c r="E140" s="185">
        <v>83115000</v>
      </c>
      <c r="F140" s="119" t="s">
        <v>241</v>
      </c>
      <c r="G140" s="120">
        <v>600</v>
      </c>
      <c r="H140" s="116">
        <f>+I140/G140</f>
        <v>7000</v>
      </c>
      <c r="I140" s="54">
        <v>4200000</v>
      </c>
      <c r="J140" s="50">
        <v>0</v>
      </c>
      <c r="K140" s="168" t="s">
        <v>242</v>
      </c>
      <c r="L140" s="168" t="s">
        <v>235</v>
      </c>
      <c r="M140" s="110" t="s">
        <v>35</v>
      </c>
      <c r="N140" s="111" t="s">
        <v>39</v>
      </c>
      <c r="O140" s="111" t="s">
        <v>39</v>
      </c>
      <c r="P140" s="111" t="s">
        <v>243</v>
      </c>
      <c r="Q140" s="111" t="s">
        <v>244</v>
      </c>
      <c r="R140" s="111" t="s">
        <v>245</v>
      </c>
      <c r="S140" s="181"/>
    </row>
    <row r="141" spans="1:19" ht="19.5">
      <c r="A141" s="197"/>
      <c r="B141" s="118" t="s">
        <v>252</v>
      </c>
      <c r="C141" s="14" t="s">
        <v>23</v>
      </c>
      <c r="D141" s="186"/>
      <c r="E141" s="186"/>
      <c r="F141" s="119" t="s">
        <v>241</v>
      </c>
      <c r="G141" s="120">
        <v>2500</v>
      </c>
      <c r="H141" s="116">
        <f t="shared" ref="H141:H152" si="9">+I141/G141</f>
        <v>6800</v>
      </c>
      <c r="I141" s="54">
        <v>17000000</v>
      </c>
      <c r="J141" s="50">
        <v>0</v>
      </c>
      <c r="K141" s="169"/>
      <c r="L141" s="169"/>
      <c r="M141" s="110" t="s">
        <v>35</v>
      </c>
      <c r="N141" s="111" t="s">
        <v>39</v>
      </c>
      <c r="O141" s="111" t="s">
        <v>39</v>
      </c>
      <c r="P141" s="111" t="s">
        <v>243</v>
      </c>
      <c r="Q141" s="111" t="s">
        <v>244</v>
      </c>
      <c r="R141" s="111" t="s">
        <v>245</v>
      </c>
      <c r="S141" s="181"/>
    </row>
    <row r="142" spans="1:19" ht="19.5">
      <c r="A142" s="197"/>
      <c r="B142" s="118" t="s">
        <v>253</v>
      </c>
      <c r="C142" s="14" t="s">
        <v>23</v>
      </c>
      <c r="D142" s="186"/>
      <c r="E142" s="186"/>
      <c r="F142" s="119" t="s">
        <v>241</v>
      </c>
      <c r="G142" s="120">
        <v>2500</v>
      </c>
      <c r="H142" s="116">
        <f t="shared" si="9"/>
        <v>7100</v>
      </c>
      <c r="I142" s="54">
        <v>17750000</v>
      </c>
      <c r="J142" s="50">
        <v>0</v>
      </c>
      <c r="K142" s="169"/>
      <c r="L142" s="169"/>
      <c r="M142" s="110" t="s">
        <v>35</v>
      </c>
      <c r="N142" s="111" t="s">
        <v>39</v>
      </c>
      <c r="O142" s="111" t="s">
        <v>39</v>
      </c>
      <c r="P142" s="111" t="s">
        <v>243</v>
      </c>
      <c r="Q142" s="111" t="s">
        <v>244</v>
      </c>
      <c r="R142" s="111" t="s">
        <v>245</v>
      </c>
      <c r="S142" s="181"/>
    </row>
    <row r="143" spans="1:19" ht="19.5">
      <c r="A143" s="197"/>
      <c r="B143" s="118" t="s">
        <v>254</v>
      </c>
      <c r="C143" s="14" t="s">
        <v>23</v>
      </c>
      <c r="D143" s="186"/>
      <c r="E143" s="186"/>
      <c r="F143" s="119" t="s">
        <v>241</v>
      </c>
      <c r="G143" s="120">
        <v>2000</v>
      </c>
      <c r="H143" s="116">
        <f t="shared" si="9"/>
        <v>7000</v>
      </c>
      <c r="I143" s="54">
        <v>14000000</v>
      </c>
      <c r="J143" s="50">
        <v>0</v>
      </c>
      <c r="K143" s="169"/>
      <c r="L143" s="169"/>
      <c r="M143" s="110" t="s">
        <v>35</v>
      </c>
      <c r="N143" s="111" t="s">
        <v>39</v>
      </c>
      <c r="O143" s="111" t="s">
        <v>39</v>
      </c>
      <c r="P143" s="111" t="s">
        <v>243</v>
      </c>
      <c r="Q143" s="111" t="s">
        <v>244</v>
      </c>
      <c r="R143" s="111" t="s">
        <v>245</v>
      </c>
      <c r="S143" s="181"/>
    </row>
    <row r="144" spans="1:19" ht="22.5">
      <c r="A144" s="197"/>
      <c r="B144" s="118" t="s">
        <v>255</v>
      </c>
      <c r="C144" s="14" t="s">
        <v>23</v>
      </c>
      <c r="D144" s="186"/>
      <c r="E144" s="186"/>
      <c r="F144" s="119" t="s">
        <v>241</v>
      </c>
      <c r="G144" s="120">
        <v>250</v>
      </c>
      <c r="H144" s="116">
        <f t="shared" si="9"/>
        <v>4500</v>
      </c>
      <c r="I144" s="54">
        <v>1125000</v>
      </c>
      <c r="J144" s="50">
        <v>0</v>
      </c>
      <c r="K144" s="169"/>
      <c r="L144" s="169"/>
      <c r="M144" s="110" t="s">
        <v>35</v>
      </c>
      <c r="N144" s="111" t="s">
        <v>39</v>
      </c>
      <c r="O144" s="111" t="s">
        <v>39</v>
      </c>
      <c r="P144" s="111" t="s">
        <v>243</v>
      </c>
      <c r="Q144" s="111" t="s">
        <v>244</v>
      </c>
      <c r="R144" s="111" t="s">
        <v>245</v>
      </c>
      <c r="S144" s="181"/>
    </row>
    <row r="145" spans="1:19" ht="22.5">
      <c r="A145" s="197"/>
      <c r="B145" s="118" t="s">
        <v>256</v>
      </c>
      <c r="C145" s="14" t="s">
        <v>23</v>
      </c>
      <c r="D145" s="186"/>
      <c r="E145" s="186"/>
      <c r="F145" s="119" t="s">
        <v>241</v>
      </c>
      <c r="G145" s="120">
        <v>300</v>
      </c>
      <c r="H145" s="116">
        <f t="shared" si="9"/>
        <v>14000</v>
      </c>
      <c r="I145" s="54">
        <v>4200000</v>
      </c>
      <c r="J145" s="50">
        <v>0</v>
      </c>
      <c r="K145" s="169"/>
      <c r="L145" s="169"/>
      <c r="M145" s="110" t="s">
        <v>35</v>
      </c>
      <c r="N145" s="111" t="s">
        <v>39</v>
      </c>
      <c r="O145" s="111" t="s">
        <v>39</v>
      </c>
      <c r="P145" s="111" t="s">
        <v>243</v>
      </c>
      <c r="Q145" s="111" t="s">
        <v>244</v>
      </c>
      <c r="R145" s="111" t="s">
        <v>245</v>
      </c>
      <c r="S145" s="181"/>
    </row>
    <row r="146" spans="1:19" ht="19.5">
      <c r="A146" s="197"/>
      <c r="B146" s="118" t="s">
        <v>257</v>
      </c>
      <c r="C146" s="14" t="s">
        <v>23</v>
      </c>
      <c r="D146" s="186"/>
      <c r="E146" s="186"/>
      <c r="F146" s="119" t="s">
        <v>241</v>
      </c>
      <c r="G146" s="120">
        <v>350</v>
      </c>
      <c r="H146" s="116">
        <f t="shared" si="9"/>
        <v>5625</v>
      </c>
      <c r="I146" s="54">
        <v>1968750</v>
      </c>
      <c r="J146" s="50">
        <v>0</v>
      </c>
      <c r="K146" s="169"/>
      <c r="L146" s="169"/>
      <c r="M146" s="110" t="s">
        <v>35</v>
      </c>
      <c r="N146" s="111" t="s">
        <v>39</v>
      </c>
      <c r="O146" s="111" t="s">
        <v>39</v>
      </c>
      <c r="P146" s="111" t="s">
        <v>243</v>
      </c>
      <c r="Q146" s="111" t="s">
        <v>244</v>
      </c>
      <c r="R146" s="111" t="s">
        <v>245</v>
      </c>
      <c r="S146" s="181"/>
    </row>
    <row r="147" spans="1:19" ht="19.5">
      <c r="A147" s="197"/>
      <c r="B147" s="118" t="s">
        <v>258</v>
      </c>
      <c r="C147" s="14" t="s">
        <v>23</v>
      </c>
      <c r="D147" s="186"/>
      <c r="E147" s="186"/>
      <c r="F147" s="119" t="s">
        <v>241</v>
      </c>
      <c r="G147" s="120">
        <v>610</v>
      </c>
      <c r="H147" s="116">
        <f t="shared" si="9"/>
        <v>7625</v>
      </c>
      <c r="I147" s="54">
        <v>4651250</v>
      </c>
      <c r="J147" s="50">
        <v>0</v>
      </c>
      <c r="K147" s="169"/>
      <c r="L147" s="169"/>
      <c r="M147" s="110" t="s">
        <v>35</v>
      </c>
      <c r="N147" s="111" t="s">
        <v>39</v>
      </c>
      <c r="O147" s="111" t="s">
        <v>39</v>
      </c>
      <c r="P147" s="111" t="s">
        <v>243</v>
      </c>
      <c r="Q147" s="111" t="s">
        <v>244</v>
      </c>
      <c r="R147" s="111" t="s">
        <v>245</v>
      </c>
      <c r="S147" s="181"/>
    </row>
    <row r="148" spans="1:19" ht="22.5">
      <c r="A148" s="197"/>
      <c r="B148" s="118" t="s">
        <v>259</v>
      </c>
      <c r="C148" s="14" t="s">
        <v>23</v>
      </c>
      <c r="D148" s="186"/>
      <c r="E148" s="186"/>
      <c r="F148" s="119" t="s">
        <v>241</v>
      </c>
      <c r="G148" s="120">
        <v>500</v>
      </c>
      <c r="H148" s="116">
        <f t="shared" si="9"/>
        <v>5400</v>
      </c>
      <c r="I148" s="54">
        <v>2700000</v>
      </c>
      <c r="J148" s="50">
        <v>0</v>
      </c>
      <c r="K148" s="169"/>
      <c r="L148" s="169"/>
      <c r="M148" s="110" t="s">
        <v>35</v>
      </c>
      <c r="N148" s="111" t="s">
        <v>39</v>
      </c>
      <c r="O148" s="111" t="s">
        <v>39</v>
      </c>
      <c r="P148" s="111" t="s">
        <v>243</v>
      </c>
      <c r="Q148" s="111" t="s">
        <v>244</v>
      </c>
      <c r="R148" s="111" t="s">
        <v>245</v>
      </c>
      <c r="S148" s="181"/>
    </row>
    <row r="149" spans="1:19" ht="19.5">
      <c r="A149" s="197"/>
      <c r="B149" s="121" t="s">
        <v>260</v>
      </c>
      <c r="C149" s="14" t="s">
        <v>23</v>
      </c>
      <c r="D149" s="186"/>
      <c r="E149" s="186"/>
      <c r="F149" s="119" t="s">
        <v>241</v>
      </c>
      <c r="G149" s="120">
        <v>200</v>
      </c>
      <c r="H149" s="116">
        <f t="shared" si="9"/>
        <v>4300</v>
      </c>
      <c r="I149" s="54">
        <v>860000</v>
      </c>
      <c r="J149" s="50">
        <v>0</v>
      </c>
      <c r="K149" s="169"/>
      <c r="L149" s="169"/>
      <c r="M149" s="110" t="s">
        <v>35</v>
      </c>
      <c r="N149" s="111" t="s">
        <v>39</v>
      </c>
      <c r="O149" s="111" t="s">
        <v>39</v>
      </c>
      <c r="P149" s="111" t="s">
        <v>243</v>
      </c>
      <c r="Q149" s="111" t="s">
        <v>244</v>
      </c>
      <c r="R149" s="111" t="s">
        <v>245</v>
      </c>
      <c r="S149" s="181"/>
    </row>
    <row r="150" spans="1:19" ht="19.5">
      <c r="A150" s="197"/>
      <c r="B150" s="121" t="s">
        <v>261</v>
      </c>
      <c r="C150" s="14" t="s">
        <v>23</v>
      </c>
      <c r="D150" s="186"/>
      <c r="E150" s="186"/>
      <c r="F150" s="119" t="s">
        <v>241</v>
      </c>
      <c r="G150" s="120">
        <v>700</v>
      </c>
      <c r="H150" s="116">
        <f t="shared" si="9"/>
        <v>3800</v>
      </c>
      <c r="I150" s="54">
        <v>2660000</v>
      </c>
      <c r="J150" s="50">
        <v>0</v>
      </c>
      <c r="K150" s="169"/>
      <c r="L150" s="169"/>
      <c r="M150" s="110" t="s">
        <v>35</v>
      </c>
      <c r="N150" s="111" t="s">
        <v>39</v>
      </c>
      <c r="O150" s="111" t="s">
        <v>39</v>
      </c>
      <c r="P150" s="111" t="s">
        <v>243</v>
      </c>
      <c r="Q150" s="111" t="s">
        <v>244</v>
      </c>
      <c r="R150" s="111" t="s">
        <v>245</v>
      </c>
      <c r="S150" s="181"/>
    </row>
    <row r="151" spans="1:19" ht="19.5">
      <c r="A151" s="197"/>
      <c r="B151" s="121" t="s">
        <v>262</v>
      </c>
      <c r="C151" s="14" t="s">
        <v>23</v>
      </c>
      <c r="D151" s="186"/>
      <c r="E151" s="186"/>
      <c r="F151" s="119" t="s">
        <v>241</v>
      </c>
      <c r="G151" s="120">
        <v>2000</v>
      </c>
      <c r="H151" s="116">
        <f t="shared" si="9"/>
        <v>3200</v>
      </c>
      <c r="I151" s="54">
        <v>6400000</v>
      </c>
      <c r="J151" s="50">
        <v>0</v>
      </c>
      <c r="K151" s="169"/>
      <c r="L151" s="169"/>
      <c r="M151" s="110" t="s">
        <v>35</v>
      </c>
      <c r="N151" s="111" t="s">
        <v>39</v>
      </c>
      <c r="O151" s="111" t="s">
        <v>39</v>
      </c>
      <c r="P151" s="111" t="s">
        <v>243</v>
      </c>
      <c r="Q151" s="111" t="s">
        <v>244</v>
      </c>
      <c r="R151" s="111" t="s">
        <v>245</v>
      </c>
      <c r="S151" s="181"/>
    </row>
    <row r="152" spans="1:19" ht="19.5">
      <c r="A152" s="197"/>
      <c r="B152" s="121" t="s">
        <v>263</v>
      </c>
      <c r="C152" s="14" t="s">
        <v>23</v>
      </c>
      <c r="D152" s="187"/>
      <c r="E152" s="187"/>
      <c r="F152" s="119" t="s">
        <v>241</v>
      </c>
      <c r="G152" s="122">
        <v>2000</v>
      </c>
      <c r="H152" s="122">
        <f t="shared" si="9"/>
        <v>2800</v>
      </c>
      <c r="I152" s="54">
        <v>5600000</v>
      </c>
      <c r="J152" s="50">
        <v>0</v>
      </c>
      <c r="K152" s="170"/>
      <c r="L152" s="170"/>
      <c r="M152" s="110" t="s">
        <v>35</v>
      </c>
      <c r="N152" s="111" t="s">
        <v>39</v>
      </c>
      <c r="O152" s="111" t="s">
        <v>39</v>
      </c>
      <c r="P152" s="111" t="s">
        <v>243</v>
      </c>
      <c r="Q152" s="111" t="s">
        <v>244</v>
      </c>
      <c r="R152" s="111" t="s">
        <v>245</v>
      </c>
      <c r="S152" s="181"/>
    </row>
    <row r="153" spans="1:19">
      <c r="A153" s="171" t="s">
        <v>104</v>
      </c>
      <c r="B153" s="172"/>
      <c r="C153" s="10"/>
      <c r="D153" s="123">
        <f>SUM(D134:D152)</f>
        <v>2673666000</v>
      </c>
      <c r="E153" s="123">
        <f>SUM(E134:E152)</f>
        <v>2673666000</v>
      </c>
      <c r="F153" s="123"/>
      <c r="G153" s="123"/>
      <c r="H153" s="123"/>
      <c r="I153" s="124">
        <f>SUM(I134:I152)</f>
        <v>2621278800</v>
      </c>
      <c r="J153" s="10"/>
      <c r="K153" s="10"/>
      <c r="L153" s="10"/>
      <c r="M153" s="111"/>
      <c r="N153" s="111"/>
      <c r="O153" s="111"/>
      <c r="P153" s="111"/>
      <c r="Q153" s="111"/>
      <c r="R153" s="111"/>
      <c r="S153" s="10"/>
    </row>
    <row r="154" spans="1:19">
      <c r="A154" s="173" t="s">
        <v>264</v>
      </c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5"/>
    </row>
    <row r="155" spans="1:19" ht="15.75" thickBot="1">
      <c r="A155" s="176" t="s">
        <v>238</v>
      </c>
      <c r="B155" s="177"/>
      <c r="C155" s="10"/>
      <c r="D155" s="125">
        <v>1300000000</v>
      </c>
      <c r="E155" s="109">
        <v>1300000000</v>
      </c>
      <c r="F155" s="109"/>
      <c r="G155" s="109"/>
      <c r="H155" s="109"/>
      <c r="I155" s="50">
        <v>1300000000</v>
      </c>
      <c r="J155" s="50">
        <v>0</v>
      </c>
      <c r="K155" s="10"/>
      <c r="L155" s="10"/>
      <c r="M155" s="10"/>
      <c r="N155" s="10"/>
      <c r="O155" s="10"/>
      <c r="P155" s="10"/>
      <c r="Q155" s="10"/>
      <c r="R155" s="10"/>
      <c r="S155" s="169"/>
    </row>
    <row r="156" spans="1:19">
      <c r="A156" s="178" t="s">
        <v>265</v>
      </c>
      <c r="B156" s="179"/>
      <c r="C156" s="126"/>
      <c r="D156" s="127">
        <f>+D155+D153+D133+D123+D129+D30+D126</f>
        <v>11570216000</v>
      </c>
      <c r="E156" s="127">
        <f>+E155+E153+E133+E123+E129+E30+E126</f>
        <v>11570216000</v>
      </c>
      <c r="F156" s="127"/>
      <c r="G156" s="127"/>
      <c r="H156" s="127"/>
      <c r="I156" s="128">
        <f>+I155+I153+I129+I123+I30+I125</f>
        <v>11275620598</v>
      </c>
      <c r="J156" s="128">
        <f>+J30+J123+J129+J133+J153+J155</f>
        <v>4598873468</v>
      </c>
      <c r="K156" s="129"/>
      <c r="L156" s="129"/>
      <c r="M156" s="129"/>
      <c r="N156" s="129"/>
      <c r="O156" s="129"/>
      <c r="P156" s="130"/>
      <c r="Q156" s="131"/>
      <c r="R156" s="130"/>
      <c r="S156" s="170"/>
    </row>
    <row r="157" spans="1:19">
      <c r="A157" s="132"/>
      <c r="B157" s="132"/>
      <c r="C157" s="133"/>
      <c r="D157" s="134"/>
      <c r="E157" s="134"/>
      <c r="F157" s="134"/>
      <c r="G157" s="134"/>
      <c r="H157" s="134"/>
      <c r="I157" s="134"/>
      <c r="J157" s="134"/>
      <c r="K157" s="132"/>
      <c r="L157" s="132"/>
      <c r="M157" s="132"/>
      <c r="N157" s="132"/>
      <c r="O157" s="132"/>
      <c r="P157" s="135"/>
      <c r="Q157" s="136"/>
      <c r="R157" s="135"/>
      <c r="S157" s="137"/>
    </row>
    <row r="158" spans="1:19">
      <c r="A158" s="164" t="s">
        <v>266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>
      <c r="A159" s="138"/>
      <c r="B159" s="138"/>
      <c r="C159" s="139"/>
      <c r="D159" s="139"/>
      <c r="E159" s="140"/>
      <c r="F159" s="140"/>
      <c r="G159" s="140"/>
      <c r="H159" s="141"/>
      <c r="I159" s="142"/>
      <c r="J159" s="139"/>
      <c r="K159" s="165"/>
      <c r="L159" s="165"/>
      <c r="M159" s="165"/>
      <c r="N159" s="138"/>
      <c r="O159" s="138"/>
      <c r="P159" s="143"/>
      <c r="Q159" s="143"/>
      <c r="R159" s="143"/>
      <c r="S159" s="138"/>
    </row>
    <row r="160" spans="1:19">
      <c r="A160" s="138"/>
      <c r="B160" s="138"/>
      <c r="C160" s="138"/>
      <c r="E160" s="138"/>
      <c r="F160" s="138"/>
      <c r="G160" s="138"/>
      <c r="H160" s="138"/>
      <c r="I160" s="144"/>
      <c r="J160" s="139"/>
      <c r="K160" s="139"/>
      <c r="L160" s="139"/>
      <c r="M160" s="139"/>
      <c r="N160" s="138"/>
      <c r="O160" s="138"/>
      <c r="P160" s="143"/>
      <c r="Q160" s="143"/>
      <c r="R160" s="143"/>
      <c r="S160" s="138"/>
    </row>
    <row r="161" spans="1:19" ht="15.75">
      <c r="A161" s="138"/>
      <c r="B161" s="145"/>
      <c r="C161" s="145"/>
      <c r="D161" s="145"/>
      <c r="E161" s="145"/>
      <c r="F161" s="145"/>
      <c r="G161" s="145"/>
      <c r="H161" s="145"/>
      <c r="I161" s="146"/>
      <c r="J161" s="145"/>
      <c r="K161" s="145"/>
      <c r="L161" s="145"/>
      <c r="M161" s="147"/>
      <c r="N161" s="147"/>
      <c r="O161" s="138"/>
      <c r="P161" s="143"/>
      <c r="Q161" s="143"/>
      <c r="R161" s="143"/>
      <c r="S161" s="138"/>
    </row>
    <row r="162" spans="1:19">
      <c r="A162" s="138"/>
      <c r="B162" s="138"/>
      <c r="C162" s="138"/>
      <c r="E162" s="138"/>
      <c r="F162" s="138"/>
      <c r="G162" s="138"/>
      <c r="H162" s="138"/>
      <c r="I162" s="144"/>
      <c r="J162" s="138"/>
      <c r="K162" s="138"/>
      <c r="L162" s="138"/>
      <c r="M162" s="138"/>
      <c r="N162" s="138"/>
      <c r="O162" s="138"/>
      <c r="P162" s="143"/>
      <c r="Q162" s="143"/>
      <c r="R162" s="143"/>
      <c r="S162" s="138"/>
    </row>
    <row r="163" spans="1:19">
      <c r="A163" s="138"/>
      <c r="B163" s="139"/>
      <c r="C163" s="139"/>
      <c r="D163" s="139"/>
      <c r="E163" s="140"/>
      <c r="F163" s="140"/>
      <c r="G163" s="140"/>
      <c r="H163" s="140"/>
      <c r="I163" s="142"/>
      <c r="J163" s="138"/>
      <c r="K163" s="166"/>
      <c r="L163" s="166"/>
      <c r="N163" s="138"/>
      <c r="O163" s="138"/>
      <c r="P163" s="143"/>
      <c r="Q163" s="143"/>
      <c r="R163" s="143"/>
      <c r="S163" s="138"/>
    </row>
    <row r="164" spans="1:19">
      <c r="A164" s="148"/>
      <c r="B164" s="139"/>
      <c r="C164" s="139"/>
      <c r="D164" s="139"/>
      <c r="E164" s="139"/>
      <c r="F164" s="139"/>
      <c r="G164" s="139"/>
      <c r="H164" s="139"/>
      <c r="I164" s="142"/>
      <c r="J164" s="139"/>
      <c r="K164" s="139"/>
      <c r="L164" s="139"/>
      <c r="M164" s="139"/>
      <c r="N164" s="148"/>
      <c r="O164" s="148"/>
      <c r="P164" s="149"/>
      <c r="Q164" s="149"/>
      <c r="R164" s="149"/>
      <c r="S164" s="148"/>
    </row>
    <row r="165" spans="1:19">
      <c r="A165" s="148"/>
      <c r="B165" s="138"/>
      <c r="C165" s="138"/>
      <c r="E165" s="138"/>
      <c r="F165" s="138"/>
      <c r="G165" s="138"/>
      <c r="H165" s="138"/>
      <c r="I165" s="144"/>
      <c r="J165" s="138"/>
      <c r="K165" s="138"/>
      <c r="L165" s="148"/>
      <c r="N165" s="148"/>
      <c r="O165" s="148"/>
      <c r="P165" s="149"/>
      <c r="Q165" s="149"/>
      <c r="R165" s="149"/>
      <c r="S165" s="148"/>
    </row>
    <row r="166" spans="1:19">
      <c r="A166" s="148"/>
      <c r="B166" s="138"/>
      <c r="C166" s="138"/>
      <c r="E166" s="138"/>
      <c r="F166" s="138"/>
      <c r="G166" s="138"/>
      <c r="H166" s="138"/>
      <c r="I166" s="144"/>
      <c r="J166" s="138"/>
      <c r="K166" s="145"/>
      <c r="L166" s="145"/>
      <c r="N166" s="148"/>
      <c r="O166" s="148"/>
      <c r="P166" s="149"/>
      <c r="Q166" s="149"/>
      <c r="R166" s="149"/>
      <c r="S166" s="148"/>
    </row>
    <row r="167" spans="1:19"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</row>
  </sheetData>
  <mergeCells count="151">
    <mergeCell ref="R117:R118"/>
    <mergeCell ref="C117:C118"/>
    <mergeCell ref="K117:K118"/>
    <mergeCell ref="L117:L118"/>
    <mergeCell ref="M117:M118"/>
    <mergeCell ref="Q117:Q118"/>
    <mergeCell ref="M114:M116"/>
    <mergeCell ref="Q114:Q116"/>
    <mergeCell ref="R114:R116"/>
    <mergeCell ref="N114:N116"/>
    <mergeCell ref="O114:O116"/>
    <mergeCell ref="P114:P116"/>
    <mergeCell ref="C114:C116"/>
    <mergeCell ref="K114:K116"/>
    <mergeCell ref="L114:L116"/>
    <mergeCell ref="M103:M105"/>
    <mergeCell ref="Q103:Q105"/>
    <mergeCell ref="R103:R105"/>
    <mergeCell ref="K108:K109"/>
    <mergeCell ref="L108:L109"/>
    <mergeCell ref="M108:M109"/>
    <mergeCell ref="Q108:Q109"/>
    <mergeCell ref="R108:R109"/>
    <mergeCell ref="N108:N109"/>
    <mergeCell ref="O108:O109"/>
    <mergeCell ref="P108:P109"/>
    <mergeCell ref="R99:R100"/>
    <mergeCell ref="K101:K102"/>
    <mergeCell ref="M101:M102"/>
    <mergeCell ref="N99:N100"/>
    <mergeCell ref="O99:O100"/>
    <mergeCell ref="P99:P100"/>
    <mergeCell ref="Q101:Q102"/>
    <mergeCell ref="R101:R102"/>
    <mergeCell ref="C108:C109"/>
    <mergeCell ref="Q90:Q91"/>
    <mergeCell ref="C90:C91"/>
    <mergeCell ref="L90:L91"/>
    <mergeCell ref="C101:C102"/>
    <mergeCell ref="L101:L102"/>
    <mergeCell ref="C103:C105"/>
    <mergeCell ref="K103:K105"/>
    <mergeCell ref="L103:L105"/>
    <mergeCell ref="L99:L100"/>
    <mergeCell ref="M99:M100"/>
    <mergeCell ref="Q99:Q100"/>
    <mergeCell ref="A7:A8"/>
    <mergeCell ref="A1:S1"/>
    <mergeCell ref="A2:B2"/>
    <mergeCell ref="A3:B3"/>
    <mergeCell ref="A4:S4"/>
    <mergeCell ref="A5:A6"/>
    <mergeCell ref="S32:S122"/>
    <mergeCell ref="A9:A10"/>
    <mergeCell ref="A11:A12"/>
    <mergeCell ref="A13:A14"/>
    <mergeCell ref="A15:A16"/>
    <mergeCell ref="A17:A19"/>
    <mergeCell ref="A20:A21"/>
    <mergeCell ref="A22:A23"/>
    <mergeCell ref="A25:A26"/>
    <mergeCell ref="A27:A28"/>
    <mergeCell ref="A30:B30"/>
    <mergeCell ref="A31:S31"/>
    <mergeCell ref="K36:K37"/>
    <mergeCell ref="K40:K41"/>
    <mergeCell ref="A42:A60"/>
    <mergeCell ref="D42:D58"/>
    <mergeCell ref="E42:E58"/>
    <mergeCell ref="B46:B47"/>
    <mergeCell ref="K46:K47"/>
    <mergeCell ref="K55:K56"/>
    <mergeCell ref="A32:A37"/>
    <mergeCell ref="D32:D37"/>
    <mergeCell ref="E32:E37"/>
    <mergeCell ref="K32:K35"/>
    <mergeCell ref="A73:A79"/>
    <mergeCell ref="D73:D76"/>
    <mergeCell ref="E73:E76"/>
    <mergeCell ref="K74:K75"/>
    <mergeCell ref="J77:J78"/>
    <mergeCell ref="K62:K63"/>
    <mergeCell ref="A64:A69"/>
    <mergeCell ref="D64:D69"/>
    <mergeCell ref="E64:E69"/>
    <mergeCell ref="K64:K72"/>
    <mergeCell ref="J83:J84"/>
    <mergeCell ref="K83:K84"/>
    <mergeCell ref="J85:J87"/>
    <mergeCell ref="K85:K87"/>
    <mergeCell ref="K88:K89"/>
    <mergeCell ref="J88:J89"/>
    <mergeCell ref="K99:K100"/>
    <mergeCell ref="A123:B123"/>
    <mergeCell ref="A124:S124"/>
    <mergeCell ref="R90:R91"/>
    <mergeCell ref="C93:C96"/>
    <mergeCell ref="K93:K96"/>
    <mergeCell ref="L93:L96"/>
    <mergeCell ref="M93:M96"/>
    <mergeCell ref="Q93:Q96"/>
    <mergeCell ref="R93:R96"/>
    <mergeCell ref="P93:P96"/>
    <mergeCell ref="O93:O96"/>
    <mergeCell ref="N93:N96"/>
    <mergeCell ref="F93:F96"/>
    <mergeCell ref="M90:M91"/>
    <mergeCell ref="P90:P91"/>
    <mergeCell ref="O90:O91"/>
    <mergeCell ref="N90:N91"/>
    <mergeCell ref="A125:C125"/>
    <mergeCell ref="A126:A127"/>
    <mergeCell ref="D126:D128"/>
    <mergeCell ref="E126:E128"/>
    <mergeCell ref="K127:K128"/>
    <mergeCell ref="A140:A152"/>
    <mergeCell ref="D140:D152"/>
    <mergeCell ref="E140:E152"/>
    <mergeCell ref="K140:K152"/>
    <mergeCell ref="A129:B129"/>
    <mergeCell ref="A130:S130"/>
    <mergeCell ref="S131:S133"/>
    <mergeCell ref="A133:B133"/>
    <mergeCell ref="A134:A136"/>
    <mergeCell ref="D134:D136"/>
    <mergeCell ref="E134:E136"/>
    <mergeCell ref="K134:K136"/>
    <mergeCell ref="L134:L136"/>
    <mergeCell ref="A131:C132"/>
    <mergeCell ref="D131:D132"/>
    <mergeCell ref="E131:E132"/>
    <mergeCell ref="L131:L132"/>
    <mergeCell ref="N131:N132"/>
    <mergeCell ref="O131:O132"/>
    <mergeCell ref="R131:R132"/>
    <mergeCell ref="A158:S158"/>
    <mergeCell ref="K159:M159"/>
    <mergeCell ref="K163:L163"/>
    <mergeCell ref="B167:L167"/>
    <mergeCell ref="L140:L152"/>
    <mergeCell ref="A153:B153"/>
    <mergeCell ref="A154:S154"/>
    <mergeCell ref="A155:B155"/>
    <mergeCell ref="S155:S156"/>
    <mergeCell ref="A156:B156"/>
    <mergeCell ref="S134:S152"/>
    <mergeCell ref="A137:A139"/>
    <mergeCell ref="D137:D139"/>
    <mergeCell ref="E137:E139"/>
    <mergeCell ref="K137:K139"/>
    <mergeCell ref="L137:L139"/>
  </mergeCells>
  <pageMargins left="0.7" right="0.7" top="0.75" bottom="0.75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davaakhuu.a</dc:creator>
  <cp:lastModifiedBy>buyanbat.b</cp:lastModifiedBy>
  <cp:lastPrinted>2015-11-10T03:02:59Z</cp:lastPrinted>
  <dcterms:created xsi:type="dcterms:W3CDTF">2015-09-11T03:16:58Z</dcterms:created>
  <dcterms:modified xsi:type="dcterms:W3CDTF">2015-11-11T01:18:34Z</dcterms:modified>
</cp:coreProperties>
</file>