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285" windowWidth="18645" windowHeight="6090" firstSheet="3" activeTab="7"/>
  </bookViews>
  <sheets>
    <sheet name="2 дугаар хавсралт" sheetId="1" r:id="rId1"/>
    <sheet name="9 дүгээр хавсралт" sheetId="2" r:id="rId2"/>
    <sheet name="3 дугаар хавсралт" sheetId="3" r:id="rId3"/>
    <sheet name="5 дугаар хавсралт" sheetId="5" r:id="rId4"/>
    <sheet name="6 дугаар хавсралт" sheetId="6" r:id="rId5"/>
    <sheet name="7 дугаар хавсралт" sheetId="7" r:id="rId6"/>
    <sheet name="8 дугаар хавсралт" sheetId="8" r:id="rId7"/>
    <sheet name="10 дугаар хавсралт" sheetId="9" r:id="rId8"/>
    <sheet name="22 дугаар хавсралт" sheetId="12" r:id="rId9"/>
    <sheet name="23 дугаар хавсралт" sheetId="11" r:id="rId10"/>
    <sheet name="төвөлрүүлэх орлого" sheetId="13" r:id="rId11"/>
  </sheets>
  <calcPr calcId="144525" calcMode="manual"/>
</workbook>
</file>

<file path=xl/calcChain.xml><?xml version="1.0" encoding="utf-8"?>
<calcChain xmlns="http://schemas.openxmlformats.org/spreadsheetml/2006/main">
  <c r="F21" i="11" l="1"/>
  <c r="F27" i="11" s="1"/>
  <c r="D53" i="12" l="1"/>
  <c r="F38" i="1" l="1"/>
  <c r="F34" i="1"/>
  <c r="F33" i="1"/>
  <c r="F31" i="1"/>
  <c r="F30" i="1"/>
  <c r="F29" i="1"/>
  <c r="F28" i="1"/>
  <c r="F26" i="1"/>
  <c r="F25" i="1"/>
  <c r="F24" i="1"/>
  <c r="D23" i="1"/>
  <c r="F23" i="1" s="1"/>
  <c r="F22" i="1"/>
  <c r="F21" i="1"/>
  <c r="F20" i="1"/>
  <c r="F19" i="1"/>
  <c r="F18" i="1"/>
  <c r="F17" i="1"/>
  <c r="F16" i="1"/>
  <c r="F15" i="1"/>
  <c r="F14" i="1"/>
  <c r="F13" i="1"/>
  <c r="F12" i="1"/>
  <c r="F11" i="1"/>
  <c r="F37" i="1"/>
  <c r="F36" i="1"/>
  <c r="F35" i="1"/>
  <c r="F32" i="1"/>
  <c r="C11" i="1"/>
  <c r="C34" i="1"/>
  <c r="C33" i="1" s="1"/>
  <c r="C28" i="1"/>
  <c r="D34" i="1"/>
  <c r="D33" i="1"/>
  <c r="D28" i="1"/>
  <c r="D11" i="1" s="1"/>
  <c r="E11" i="1"/>
  <c r="E34" i="1"/>
  <c r="E33" i="1" s="1"/>
  <c r="E28" i="1"/>
  <c r="F9" i="13" l="1"/>
  <c r="F11" i="13"/>
  <c r="C9" i="13" l="1"/>
</calcChain>
</file>

<file path=xl/sharedStrings.xml><?xml version="1.0" encoding="utf-8"?>
<sst xmlns="http://schemas.openxmlformats.org/spreadsheetml/2006/main" count="1242" uniqueCount="671">
  <si>
    <t>Цалин хөлс болон нэмэгдэл урамшил</t>
  </si>
  <si>
    <t>Ажил олгогчоос нийгмийн даатгалд төлөгдөх шимтгэл</t>
  </si>
  <si>
    <t>Хангамж бараа материалын зардал</t>
  </si>
  <si>
    <t>Номативт зардал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</si>
  <si>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</si>
  <si>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</si>
  <si>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</si>
  <si>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</si>
  <si>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Ажил олгогчоос олгох тэтгэмж, урамшуулал</t>
  </si>
  <si>
    <t>Шилэн дансны цахим хуудсанд тавигдах мэдээллийн агуулга,</t>
  </si>
  <si>
    <t>Огноо</t>
  </si>
  <si>
    <t>Харилцагч байгууллага</t>
  </si>
  <si>
    <t>Орлого</t>
  </si>
  <si>
    <t>Зарлага</t>
  </si>
  <si>
    <t>Гүйлгээний утга</t>
  </si>
  <si>
    <t>д/д</t>
  </si>
  <si>
    <t>Төсвийн байгууллага/эдийн засгийн ангилал</t>
  </si>
  <si>
    <t>Батлагдсан төсөв</t>
  </si>
  <si>
    <t>жилээр</t>
  </si>
  <si>
    <t>тайлант үе /өссөн дүнгээр/</t>
  </si>
  <si>
    <t>ГҮЙЦЭТГЭЛ /өссөн дүнгээр/</t>
  </si>
  <si>
    <t>Хэмнэлт/ хэтрэлт</t>
  </si>
  <si>
    <t>дүн</t>
  </si>
  <si>
    <t>Тайлбар</t>
  </si>
  <si>
    <t>НИЙТ ЗАРЛАГА ба ЦЭВЭР ЗЭЭЛИЙН ДҮН</t>
  </si>
  <si>
    <t>Байр ашиглалттай холбоотой тогтмол зардал</t>
  </si>
  <si>
    <t>Төрөөс иргэдэд үзүүлэх бусад тэтгэмж, дэмжлэг</t>
  </si>
  <si>
    <t>Улсын төсвөөс санхүүжих</t>
  </si>
  <si>
    <t>ЗАРДЛЫГ САНХҮҮЖҮҮЛЭХ ЭХ ҮҮСВЭР</t>
  </si>
  <si>
    <t>Орон нутгийн төсвөөс санхүүжих</t>
  </si>
  <si>
    <t>Нийгмийн даатгалын сангийн төсвөөс санхүүжих</t>
  </si>
  <si>
    <t>Хүний хөгжил сангийн төсвөөс санхүүжих</t>
  </si>
  <si>
    <t>Тусламжийн эх үүсвэрээс санхүүжих</t>
  </si>
  <si>
    <t>Гадаад эх үүсвэрээс санхүүжих</t>
  </si>
  <si>
    <t>Бусад эх үүсвэр</t>
  </si>
  <si>
    <t xml:space="preserve">      УРСГАЛ ЗАРДАЛ</t>
  </si>
  <si>
    <t xml:space="preserve">            БАРАА, ҮЙЛЧИЛГЭЭНИЙ ЗАРДАЛ</t>
  </si>
  <si>
    <t xml:space="preserve">      УРСГАЛ ШИЛЖҮҮЛЭГ</t>
  </si>
  <si>
    <t xml:space="preserve">      НИЙГМИЙН ХАМГААЛАЛ</t>
  </si>
  <si>
    <t xml:space="preserve">      ТАТААС</t>
  </si>
  <si>
    <t xml:space="preserve">     ХӨРӨНГИЙН ЗАРДАЛ</t>
  </si>
  <si>
    <t xml:space="preserve">           ХӨРӨНГӨ ОРУУЛАЛТ</t>
  </si>
  <si>
    <t xml:space="preserve">           ИХ ЗАСВАР</t>
  </si>
  <si>
    <t xml:space="preserve">           ТОНОГ ТӨХӨӨРӨМЖ</t>
  </si>
  <si>
    <t xml:space="preserve">    ЭРГЭЖ ТӨЛӨГДӨХ ТӨЛБӨРИЙГ ХАССАН ЦЭВЭР ЗЭЭЛ</t>
  </si>
  <si>
    <t>Төсөвт байгууллагын үйл ажиллагаанаас</t>
  </si>
  <si>
    <t>/төгрөгөөр/</t>
  </si>
  <si>
    <t>Төсвийн ерөнхийлөн захирагчийн нэр: Хууль зүйн яам</t>
  </si>
  <si>
    <t>Зөрүү</t>
  </si>
  <si>
    <t>байхгүй</t>
  </si>
  <si>
    <t>.................................</t>
  </si>
  <si>
    <t>Эдийн засгийн ангилал</t>
  </si>
  <si>
    <t>Батлагдсан төсвийн урамшуулал</t>
  </si>
  <si>
    <t>Үүнээс дараах зориулалтаар зарцуулсан:</t>
  </si>
  <si>
    <t>............................................</t>
  </si>
  <si>
    <t>Батлагдсан төсвийн урамшуулалын зарцуулагдаагүй үлдэгдэл</t>
  </si>
  <si>
    <t xml:space="preserve">     Байгууллагын хамт олныг ажлын үр дүнгийг харгалзан урамшуулах</t>
  </si>
  <si>
    <t xml:space="preserve">     Тухайн салбарын болон байгууллагын ажилчдын нийгмийн асуудлыг шийдвэрлэх</t>
  </si>
  <si>
    <t xml:space="preserve">     Тухайн байгууллагын үндсэн үйл ажиллагааны төсвийн санхүүжилтийг бууруулах</t>
  </si>
  <si>
    <t xml:space="preserve">     Тухайн салбар болон байгууллагын үйл ажиллагааг дэмжих зориулалт бүхий хөрөнгө оруулалт хийх</t>
  </si>
  <si>
    <t>Хандив, тусламжийн хэмжээ, түүний зарцуулалт</t>
  </si>
  <si>
    <t>Мөнгөн дүн     / өссөн дүнгээр/</t>
  </si>
  <si>
    <t>Хандивын орлого</t>
  </si>
  <si>
    <t>Хандивын орлогын зарцуулалт</t>
  </si>
  <si>
    <t>Тусламжийн орлого</t>
  </si>
  <si>
    <t>Тусламжийн орлогын зарцуулалт</t>
  </si>
  <si>
    <t>Тусламжийн орлогын зарцуулаагүй үлдэгдэл</t>
  </si>
  <si>
    <t>Шийдвэр гаргагч</t>
  </si>
  <si>
    <t>Төрөл /хөрөнгө зарцуулах, өр авлага үүсгэх.../</t>
  </si>
  <si>
    <t>Цалингийн зардлаас бусад 5 сая төгрөгөөс дээш үнийн дүн бүхий  орлого, зарлагын мөнгөн гүйлгээ</t>
  </si>
  <si>
    <t>Өмнөх оны төсвийн зарлагын хэмнэлт, туслах үйл ажиллагааны орлогоос давсан</t>
  </si>
  <si>
    <t>Төсвийн ерөнхийлөн захирагчийн нэр: Цагдаагийн Ерөнхий газар</t>
  </si>
  <si>
    <t>хэсгийг урамшуулалд зарцуулсан тайлан</t>
  </si>
  <si>
    <t>Мөнгөн дүн /өссөн дүнгээр/</t>
  </si>
  <si>
    <t>Хандивын орлогын зарцуулаагүй үлдэгдэл</t>
  </si>
  <si>
    <t>нийтлэг стандартыг тогтоох  журмын 9 дүгээр хавсралт</t>
  </si>
  <si>
    <t>Шийдвэрийн хуулбар</t>
  </si>
  <si>
    <t>Дансны нэр Төрийн сан</t>
  </si>
  <si>
    <t>нийтлэг стандартыг тогтоох  журмын 10 дугаар хавсралт</t>
  </si>
  <si>
    <t>Зээл, өрийн бичиг, баталгаа, түүнтэй адилтгах санхүүгийн бусад хэсэгсэл, төр, хувийн</t>
  </si>
  <si>
    <t>хэвшлийн түншлэлийн гэрээ, концесс, төсөв, өмч, хөрөнгө, мөнгө зарцуулах,</t>
  </si>
  <si>
    <t>өр, авлага үүсгэсэн аливаа шийдвэр</t>
  </si>
  <si>
    <t>Шийдвэрийн огноо</t>
  </si>
  <si>
    <t>Шийдвэрийн  дугаар</t>
  </si>
  <si>
    <t>нийтлэг стандартыг тогтоох  журмын 23 дугаар хавсралт</t>
  </si>
  <si>
    <t>Батлагдсан орон тооны өөрчлөлт</t>
  </si>
  <si>
    <t>/Шинэ дансны тухай хуулийн  6.4.7 дахь заалтын хүрээнд/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</si>
  <si>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</si>
  <si>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</si>
  <si>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</si>
  <si>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</si>
  <si>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Тэтгэвэрт гарсан</t>
  </si>
  <si>
    <t>6-гаас дээш сарын урт хугацааны сургалтад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</si>
  <si>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</si>
  <si>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</si>
  <si>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</si>
  <si>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1.1</t>
  </si>
  <si>
    <t>Улс төрийн албан хаагч</t>
  </si>
  <si>
    <t>Төрийн захиргааны албан хаагч /ТЗ/</t>
  </si>
  <si>
    <t>Төрийн тусгай албан хаагч /ТТ/</t>
  </si>
  <si>
    <t>Ажлын албаны албан хаагч /АА/</t>
  </si>
  <si>
    <t>Сургуулийн өмнөх боловсрол болон бага, дунд боловсролын албан хаагч /ТҮБД/</t>
  </si>
  <si>
    <t>Шинжлэх ухааны салбарын төрийн үйлчилгээний албан хаагч /ТҮШУ/</t>
  </si>
  <si>
    <t>Соёл урлагийн салбарийн төрийн үйлчилгээний албан хаагч /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</si>
  <si>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</si>
  <si>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</si>
  <si>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Төрийн үйлчилгээний бусад албан хаагч</t>
  </si>
  <si>
    <t>Гэрээт ажилтан</t>
  </si>
  <si>
    <t>Нийт орон тоо</t>
  </si>
  <si>
    <t>1.2</t>
  </si>
  <si>
    <t>1.3</t>
  </si>
  <si>
    <t>1.4</t>
  </si>
  <si>
    <t>1.5</t>
  </si>
  <si>
    <t>1.6</t>
  </si>
  <si>
    <t>1.7</t>
  </si>
  <si>
    <t>1.Төсвийн байгууллага</t>
  </si>
  <si>
    <t>Төлөөлөн удирдах зөвлөл</t>
  </si>
  <si>
    <t>Удирдах албан тушаалтан</t>
  </si>
  <si>
    <t>Ажилчид</t>
  </si>
  <si>
    <t>2.ТӨААНБ</t>
  </si>
  <si>
    <t>нийтлэг стандартыг тогтоох  журмын 2 дугаар хавсралт</t>
  </si>
  <si>
    <r>
      <t xml:space="preserve">Төсвийн ерөнхийлөн захирагч: </t>
    </r>
    <r>
      <rPr>
        <b/>
        <sz val="11"/>
        <color theme="1"/>
        <rFont val="Calibri"/>
        <family val="2"/>
        <scheme val="minor"/>
      </rPr>
      <t>Хууль зүйн яам</t>
    </r>
  </si>
  <si>
    <t>нийтлэг стандартыг тогтоох  журмын 5 дугаар хавсралт</t>
  </si>
  <si>
    <t>/Шилэн дансны тухай хуулийн 6.3.4 дэх заалтын хүрээнд/</t>
  </si>
  <si>
    <t>нийтлэг стандартыг тогтоох  журмын 6 дугаар хавсралт</t>
  </si>
  <si>
    <t>/Шилэн дансны тухай хуулийн 6.3.5 дахь заалтын хүрээнд/</t>
  </si>
  <si>
    <t>/Шилэн дансны  тухай хуулийн 6.4.5 дахь заалтын хүрээнд/</t>
  </si>
  <si>
    <t>/Шилэн дансны тухайхуулийн 6.4.8, 6.8.1 дэх заалтын хүрээнд/</t>
  </si>
  <si>
    <r>
      <t xml:space="preserve">Төсвийн байгууллагын нэр: </t>
    </r>
    <r>
      <rPr>
        <b/>
        <sz val="11"/>
        <color theme="1"/>
        <rFont val="Calibri"/>
        <family val="2"/>
        <scheme val="minor"/>
      </rPr>
      <t>ЦЕГ,  Санхүү, хангамжийн газар</t>
    </r>
  </si>
  <si>
    <t>Төсвийн байгууллагын нэр: ЦЕГ-ын Санхүү, хангамжийн газар</t>
  </si>
  <si>
    <t xml:space="preserve">Төсвийн байгууллагын нэр: ЦЕГ-ын Санхүү, хангамжийн газар </t>
  </si>
  <si>
    <t>Төсвийн байгууллагын нэр: ЦЕГ,  Санхүү, хангамжийн газар</t>
  </si>
  <si>
    <t xml:space="preserve"> </t>
  </si>
  <si>
    <t xml:space="preserve">   /Шилэн дансны тухай хуулийн 6.2.1,  6.3.1 дэх  заалтын хүрээнд/</t>
  </si>
  <si>
    <t xml:space="preserve">     Төсвийн гүйцэтгэлийг батлагдсан төсвийн төлөвлөгөөтэй харьцуулсан харьцуулалт</t>
  </si>
  <si>
    <t xml:space="preserve">Дансны дугаар </t>
  </si>
  <si>
    <t>(Хуулийн 6.2.5 заалтын хүрээнд)</t>
  </si>
  <si>
    <t>Д/д</t>
  </si>
  <si>
    <t>Орлогын нэр төрөл</t>
  </si>
  <si>
    <t>Гүйцэтгэл /өссөн дүнгээр/</t>
  </si>
  <si>
    <t>Тайлант үе /өссөн дүнгээр/</t>
  </si>
  <si>
    <t>УРСГАЛ ОРЛОГО</t>
  </si>
  <si>
    <t>Татварын орлого</t>
  </si>
  <si>
    <t>Татварын бус орлого</t>
  </si>
  <si>
    <t>ХӨРӨНГИЙН ОРЛОГО</t>
  </si>
  <si>
    <t>Хөрөнгө борлуулсны орлого</t>
  </si>
  <si>
    <t>ТУСЛАМЖИЙН ОРЛОГО</t>
  </si>
  <si>
    <t>Төсвийн эрх захирагийн нэр: Цагдаагийн ерөнхий газар Санхүү хангамжийн газар</t>
  </si>
  <si>
    <t xml:space="preserve">                                                                                                                                    САНХҮҮ ХАНГАМЖИЙН ГАЗАР</t>
  </si>
  <si>
    <t>Төсвийн захирагчийн нэр: ЦЕГ-ын Санхүү, хангамжийн газар 11 сар</t>
  </si>
  <si>
    <t>11-р сар</t>
  </si>
  <si>
    <t>Даавууны урьдчилгаа тєлбєр гэрээ №80,90</t>
  </si>
  <si>
    <t>Смартсолюшнз ХХК</t>
  </si>
  <si>
    <t>Жолооны їнэмлэхний бэлдэцийн їнэ</t>
  </si>
  <si>
    <t>Сокол ХХК</t>
  </si>
  <si>
    <t xml:space="preserve">Борооны цувны тєлбєр </t>
  </si>
  <si>
    <t>Ус-Алтай ХХК</t>
  </si>
  <si>
    <t>Санхїїжилт</t>
  </si>
  <si>
    <t>Хїслэнт хїдэр ХХК</t>
  </si>
  <si>
    <t>Говь Алтай Тайшир сум кобаны санхїїжилт</t>
  </si>
  <si>
    <t>Сангийн яам</t>
  </si>
  <si>
    <t>Зорбиом ХХК</t>
  </si>
  <si>
    <t>Алба хаагчдын китель ємд</t>
  </si>
  <si>
    <t>НДЗ  гїйлгээ</t>
  </si>
  <si>
    <t>Интерактив би ай ХХК</t>
  </si>
  <si>
    <t>Мэдээллийн санд зориулсан серверийн їнэ / НЇБ ХАСан/</t>
  </si>
  <si>
    <t>Эвсэг Алтай констракшн ХХК</t>
  </si>
  <si>
    <t>Х/о санхїїжилт</t>
  </si>
  <si>
    <t>Их богд оргил ХХК</t>
  </si>
  <si>
    <t>Гаалийн ерєнхий газар</t>
  </si>
  <si>
    <t>Нутгийн анир ХХК</t>
  </si>
  <si>
    <t>Каракуль арьсны їнэ Гэрээ №14</t>
  </si>
  <si>
    <t>Хууль зїй дотоод хэргийн яам</t>
  </si>
  <si>
    <t>НДЗ нэг удаагийн тэтгэмж</t>
  </si>
  <si>
    <t>НДЗ  гїйлгээ нэг удаагийн тэтгэмж</t>
  </si>
  <si>
    <t>Євєрхангай аймаг Бат-єлзий сумын цагдаагийн хэсгийн барилгын санхїїжилт</t>
  </si>
  <si>
    <t>Булган аймаг Баяннуур сумын цагдаагийн хэсгийн барилгын санхїїжилт</t>
  </si>
  <si>
    <t>Петровис карт ХХК</t>
  </si>
  <si>
    <t xml:space="preserve">Шатахууны їнэ </t>
  </si>
  <si>
    <t>Мэдээлэл холбооны сїлжээ ХХК</t>
  </si>
  <si>
    <t>Сувгийн тїрээс  11 сар</t>
  </si>
  <si>
    <t>Даавууны їлдэгдэл тєлбєр</t>
  </si>
  <si>
    <t>Цагийн аяс ХХК</t>
  </si>
  <si>
    <t>Нїїрсний тєлбєр їлдэгдэл</t>
  </si>
  <si>
    <t>ЧД татварын хэлтэс</t>
  </si>
  <si>
    <t>Жолооны їнэмлэхний улсын тэмдэгтийн хураамж тєлєв</t>
  </si>
  <si>
    <t>Эрдэнэтөгс</t>
  </si>
  <si>
    <t>Халиун</t>
  </si>
  <si>
    <t>Пүрэвдагва</t>
  </si>
  <si>
    <t>Раднааханд</t>
  </si>
  <si>
    <t>Санчир</t>
  </si>
  <si>
    <t>Аймгийн төвөөс бусад суманд тасралтгүй ажилласан 5 жил тутамд олгох мөнгөн урамшил</t>
  </si>
  <si>
    <t>Тэтгэвэрт гарахад олгох тэтгэмж</t>
  </si>
  <si>
    <t>Доржраднаа</t>
  </si>
  <si>
    <t>Мандах</t>
  </si>
  <si>
    <t>Эрдэнэбаатар</t>
  </si>
  <si>
    <t>Нямжав</t>
  </si>
  <si>
    <t>Сүхбаатар</t>
  </si>
  <si>
    <t>Дашзав</t>
  </si>
  <si>
    <t>Элбэгсайхан</t>
  </si>
  <si>
    <t>Баатарболд</t>
  </si>
  <si>
    <t>Дамдинпүрэв</t>
  </si>
  <si>
    <t>Баянжаргал</t>
  </si>
  <si>
    <t>Цогтгэрэл</t>
  </si>
  <si>
    <t>Баярцогт</t>
  </si>
  <si>
    <t>Батболд</t>
  </si>
  <si>
    <t>Нямсамбуу</t>
  </si>
  <si>
    <t>Түмэндэмбэрэл</t>
  </si>
  <si>
    <t>Лхагвасүрэн</t>
  </si>
  <si>
    <t>Ганболд</t>
  </si>
  <si>
    <t>Дагийдаш</t>
  </si>
  <si>
    <t>Даваасүрэн</t>
  </si>
  <si>
    <t>Пилжидмаа</t>
  </si>
  <si>
    <t>Мөнхцэцэг</t>
  </si>
  <si>
    <t>Батсүх</t>
  </si>
  <si>
    <t>Бямбасүрэн</t>
  </si>
  <si>
    <t>Ганбат</t>
  </si>
  <si>
    <t>Баттулга</t>
  </si>
  <si>
    <t>Насанжаргал</t>
  </si>
  <si>
    <t>Гангансүх</t>
  </si>
  <si>
    <t>Мөнхдэлгэр</t>
  </si>
  <si>
    <t>Оюунтунгалаг</t>
  </si>
  <si>
    <t>Гансүх</t>
  </si>
  <si>
    <t>Уламбаяр</t>
  </si>
  <si>
    <t xml:space="preserve">ГХУС зардал  </t>
  </si>
  <si>
    <t>Хөрөнгө оруулалтын санхүүжилт</t>
  </si>
  <si>
    <t xml:space="preserve"> даавууны гааль татвар</t>
  </si>
  <si>
    <t>WUJIANG TIANHAI IMPORT AND EXPORT CO.LTD</t>
  </si>
  <si>
    <t>2</t>
  </si>
  <si>
    <t>3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</si>
  <si>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</si>
  <si>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</si>
  <si>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</si>
  <si>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</si>
  <si>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</si>
  <si>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</si>
  <si>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</si>
  <si>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</si>
  <si>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</si>
  <si>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</si>
  <si>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</si>
  <si>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б/630</t>
  </si>
  <si>
    <t>б/602</t>
  </si>
  <si>
    <t>Мөнгөн урамшил, тэтгэмж олгох тухай</t>
  </si>
  <si>
    <t>б/656</t>
  </si>
  <si>
    <t>б/592</t>
  </si>
  <si>
    <t>Хүндэтгэл үзүүлэх зардал гарах тухай</t>
  </si>
  <si>
    <t>Санхүү хангамжийн газрын дарга</t>
  </si>
  <si>
    <t>№316</t>
  </si>
  <si>
    <t>Буцалтгүй тусламж олгох тухай</t>
  </si>
  <si>
    <t>Цагдаагийн ерөнхий газрын дарга</t>
  </si>
  <si>
    <t>№б/595</t>
  </si>
  <si>
    <t>б/642</t>
  </si>
  <si>
    <t>№341</t>
  </si>
  <si>
    <t>№351</t>
  </si>
  <si>
    <t>нийтлэг стандартыг тогтоох тухай журмын 3 дугаар хавсралт</t>
  </si>
  <si>
    <t>Хөрөнгийн зардал, хөрөнгө оруулалтын төсөл, арга хэмжээ, концессын зүйлийн</t>
  </si>
  <si>
    <t>зарлага, санхүүжилт</t>
  </si>
  <si>
    <t>/Хуулийн 6.2.4, 6.3.7 заалтын хүрээнд/</t>
  </si>
  <si>
    <r>
      <t xml:space="preserve">Төсвийн ерөнхийлөн захирагчийн нэр: </t>
    </r>
    <r>
      <rPr>
        <b/>
        <sz val="12"/>
        <color theme="1"/>
        <rFont val="Arial"/>
        <family val="2"/>
      </rPr>
      <t>Хууль зүй, дотоод хэргийн яам</t>
    </r>
  </si>
  <si>
    <r>
      <t xml:space="preserve">Төсвийн захирагчийн нэр: </t>
    </r>
    <r>
      <rPr>
        <b/>
        <sz val="12"/>
        <color theme="1"/>
        <rFont val="Arial"/>
        <family val="2"/>
      </rPr>
      <t>ЦЕГ,  Санхүү, хангамжийн газар</t>
    </r>
  </si>
  <si>
    <t>Үзүүлэлт</t>
  </si>
  <si>
    <t>Төсөвт өртөг</t>
  </si>
  <si>
    <t>Гэрээний дүн</t>
  </si>
  <si>
    <t>2016 оны төсөв</t>
  </si>
  <si>
    <t>2016оны санхүүжилт</t>
  </si>
  <si>
    <t>Хөрөнгө оруулалт</t>
  </si>
  <si>
    <t>Архангай, Булган сум</t>
  </si>
  <si>
    <t>Архангай, Жаргалант сум</t>
  </si>
  <si>
    <t>Баянхонгор, Шаргалжуут сум</t>
  </si>
  <si>
    <t>Баянхонгор, Жинст сум</t>
  </si>
  <si>
    <t>Булган, Бугат сум</t>
  </si>
  <si>
    <t>Булган, Баяннуур сум</t>
  </si>
  <si>
    <t>Говь-Алтай, Тайшир сум</t>
  </si>
  <si>
    <t>Говь-Алтай, Хөх Морьт сум</t>
  </si>
  <si>
    <t>Орхон, Жаргалант сум</t>
  </si>
  <si>
    <t>Дундговь, Луус сум</t>
  </si>
  <si>
    <t>Дундговь, Гурвансайхан сум</t>
  </si>
  <si>
    <t>Дорноговь, Сайхандулаан сум</t>
  </si>
  <si>
    <t>Дорноговь, Ханги боомт</t>
  </si>
  <si>
    <t>14</t>
  </si>
  <si>
    <t>Өвөрхангай, Бат-Өлзий сум</t>
  </si>
  <si>
    <t>15</t>
  </si>
  <si>
    <t>Өвөрхангай, Нарийнтээл сум</t>
  </si>
  <si>
    <t>16</t>
  </si>
  <si>
    <t>Төв, Баян-Өнжүүл сум</t>
  </si>
  <si>
    <t>17</t>
  </si>
  <si>
    <t>Төв, Дэлгэрхаан сум</t>
  </si>
  <si>
    <t>18</t>
  </si>
  <si>
    <t>Увс, Малчин сум</t>
  </si>
  <si>
    <t>19</t>
  </si>
  <si>
    <t>Ховд, Манхан сум</t>
  </si>
  <si>
    <t>20</t>
  </si>
  <si>
    <t>Хөвсгөл, Алаг-Эрдэнэ сум</t>
  </si>
  <si>
    <t>21</t>
  </si>
  <si>
    <t>Хөвсгөл, Цагаан-Үүр сум</t>
  </si>
  <si>
    <t>Их засвар</t>
  </si>
  <si>
    <t>22</t>
  </si>
  <si>
    <t>Ховд аймгийн Булган сум дахь сум дундын Цагдаагийн хэлтсийн барилгын их засвар</t>
  </si>
  <si>
    <t xml:space="preserve">ХААГ-аас шалгаруулсан </t>
  </si>
  <si>
    <t>23</t>
  </si>
  <si>
    <t>Баянхонгор аймаг дахь Цагдаагийн газрын барилга</t>
  </si>
  <si>
    <t>Тоног төхөөрөмж</t>
  </si>
  <si>
    <t>24</t>
  </si>
  <si>
    <t xml:space="preserve">Техник, тоног төхөөрөмж </t>
  </si>
  <si>
    <t xml:space="preserve">Нүүрс </t>
  </si>
  <si>
    <t>25</t>
  </si>
  <si>
    <t>Цагдаа, салбаруудад нүүрс нийлүүлэх</t>
  </si>
  <si>
    <t>Шатахуун</t>
  </si>
  <si>
    <t>26</t>
  </si>
  <si>
    <t>Улаанбаатар хүрээний цагдаагийн байгууллагуудад  шатах, тослох материал нийлүүлэх</t>
  </si>
  <si>
    <t xml:space="preserve">Бэлдэц </t>
  </si>
  <si>
    <t>27</t>
  </si>
  <si>
    <t>Жолооны үнэмлэхийн бэлдэц</t>
  </si>
  <si>
    <t>28</t>
  </si>
  <si>
    <t>Цагдаагийн байгууллагын алба хаагчдын нормын хувцас хэрэглэл</t>
  </si>
  <si>
    <t>Зөрүү нь Тахараас</t>
  </si>
  <si>
    <t>САНХҮҮ ХАНГАМЖИЙН ГАЗАР</t>
  </si>
  <si>
    <t>нийтлэг стандартыг тогтоох тухай журмын 7 дугаар хавсралт</t>
  </si>
  <si>
    <t>Тендерийн ерөнхий мэдээлэл</t>
  </si>
  <si>
    <t>/Хуулийн 6.3.6, 6.4.3 заалтын хүрээнд/</t>
  </si>
  <si>
    <t>Төсвийн ерөнхийлөн захирагчийн нэр: Хууль зүй, дотоод хэргийн яам</t>
  </si>
  <si>
    <t>Төсвийн захирагчийн нэр: ЦЕГ,  Санхүү, хангамжийн газар</t>
  </si>
  <si>
    <t>Тухайн жилд худалдан авсан бараа, ажил, үйлчилгээний нэр</t>
  </si>
  <si>
    <t>Батлагдсан төсөвт өртөг</t>
  </si>
  <si>
    <t>Худалдан авах ажиллагаанд мөрдсөн журам</t>
  </si>
  <si>
    <t>Захиалагчийн баталсан тендерийн баримт бичиг*</t>
  </si>
  <si>
    <t>Тендерт шалгарсан оролцогчийн товч мэдээлэл</t>
  </si>
  <si>
    <t>Үндэслэл, шалтгаан</t>
  </si>
  <si>
    <t>Тендерт шалгараагүй оролцогчийн товч мэдээлэл</t>
  </si>
  <si>
    <t>ХА</t>
  </si>
  <si>
    <t>"Гурван Тамир" ХХК</t>
  </si>
  <si>
    <t>Шаардлага хангасан тендер</t>
  </si>
  <si>
    <t>"Тамрын Цахиур" ХХК</t>
  </si>
  <si>
    <t>ТБОНӨХБАҮХАТухай хуулийн 28.3 , 28.7.3</t>
  </si>
  <si>
    <t>"Мандаа Чулуу" ХХК</t>
  </si>
  <si>
    <t>"Базардарь" ХХК</t>
  </si>
  <si>
    <t>ТБОНӨХБАҮХАТухай хуулийн 27.3</t>
  </si>
  <si>
    <t>1. "Уянга трейд" ХХК, 2. "Даяар трейд" ХХК, 3. "БДЗ" ХХК</t>
  </si>
  <si>
    <t>1. "Уянга трейд" ХХК, 2. "Даяар трейд" ХХК, 3. "Ноён Өндөр констракшн" ХХК</t>
  </si>
  <si>
    <t>"Өрнөх Хийморь" ХХК</t>
  </si>
  <si>
    <t>"Цонхот" ХХК</t>
  </si>
  <si>
    <t>"Титан-Оргил" ХХК</t>
  </si>
  <si>
    <t>ТБОНӨХБАҮХАТухай хуулийн 27.4</t>
  </si>
  <si>
    <t>"Ус-Алтай" ХХК</t>
  </si>
  <si>
    <t>Хамгийн сайн</t>
  </si>
  <si>
    <t>"Модон Чөлөө" ХХК</t>
  </si>
  <si>
    <t>"Дөл-Өөдөө" ХХК</t>
  </si>
  <si>
    <t>"Дуурсах-Алтай" ХХК</t>
  </si>
  <si>
    <t>"Хүслэн Хүдэр" ХХК</t>
  </si>
  <si>
    <t>Хамгийн бага үнийн санал</t>
  </si>
  <si>
    <t>"Харшийн Цуурай" ХХК</t>
  </si>
  <si>
    <t>28.3 үнийн санал өндөр, ТОӨЗ-нд шалгуур үзүүлэлт дутуу</t>
  </si>
  <si>
    <t>"Эвсэг-Алтай" ХХК</t>
  </si>
  <si>
    <t>"Шуувуутай хийморь" ХХК</t>
  </si>
  <si>
    <t>"Жой Тройзон" ХХК</t>
  </si>
  <si>
    <t>Татварын абанд өртэй</t>
  </si>
  <si>
    <t>"Дөл БГМ" ХХК</t>
  </si>
  <si>
    <t>ТОӨЗ-нд шалгуур үзүүлэлт дутуу</t>
  </si>
  <si>
    <t>"Тааны-Амт" ХХК</t>
  </si>
  <si>
    <t>ТБОНӨХБАҮХАТухай хуулийн 27</t>
  </si>
  <si>
    <t>"Шуувуутай-Оргил" ХХК</t>
  </si>
  <si>
    <t>"Үлэмж-Инвист" ХХК</t>
  </si>
  <si>
    <t>"Монголт" ХХК</t>
  </si>
  <si>
    <t>Очир Тэнхэлэг ХХК</t>
  </si>
  <si>
    <t>Сутай Сарьдаг" ХХК</t>
  </si>
  <si>
    <t>"Шунхлайн Шандас" ХХК</t>
  </si>
  <si>
    <t>ШГБ</t>
  </si>
  <si>
    <t>"Шунхлай Шандас" ХХК</t>
  </si>
  <si>
    <t>Шууд гэрээний байгуулсан</t>
  </si>
  <si>
    <t>"Их Богд Оргил" ХХК</t>
  </si>
  <si>
    <t>Бага үнийн санал, туршлага</t>
  </si>
  <si>
    <t>"Халзан Хайрхан" ХХК</t>
  </si>
  <si>
    <t>"Дөрвөн Лхагва" ХХК</t>
  </si>
  <si>
    <t>өөр оролцогч оролцоогүй</t>
  </si>
  <si>
    <t>Төв, Дэлгэр Хаан сум</t>
  </si>
  <si>
    <t>1. "Дөрвөн Лхагва" ХХК</t>
  </si>
  <si>
    <t>"Арвижих Увс" ХХК</t>
  </si>
  <si>
    <t>туршлага, санхүүгийн чадамж</t>
  </si>
  <si>
    <t>"Бүтээмж Хийц" ХХК</t>
  </si>
  <si>
    <t>ТОӨЗ-ийн 5.2 /г/, /д/, /е/, 5.3 /а/, /д/</t>
  </si>
  <si>
    <t>"Ньюзэст" ХХК</t>
  </si>
  <si>
    <t>1. "Дабль сервес" ХХК, 2. "Багнант-Орд" ХХК</t>
  </si>
  <si>
    <t>ТБОНӨХБАҮХАТухай хуулийн 14.4-р зүйл, 19.2-р зүйл</t>
  </si>
  <si>
    <t>"Хөвсгөл Батчандмань" ХХК</t>
  </si>
  <si>
    <t>"Хөвсгөл Монтрэйвел" ХХК</t>
  </si>
  <si>
    <t>"Мөнхбилэгт Мөрөн" ХХК</t>
  </si>
  <si>
    <t>"Уул-Өвгөд" ХХК</t>
  </si>
  <si>
    <t>"Хөвсгөл-Эх" ХХК</t>
  </si>
  <si>
    <t>"Эндус-Эрхэт" ХХК</t>
  </si>
  <si>
    <t>"Хаш гоёо" ХХК</t>
  </si>
  <si>
    <r>
      <t xml:space="preserve">Цагдаа, салбаруудад нүүрс нийлүүлэх </t>
    </r>
    <r>
      <rPr>
        <b/>
        <sz val="11"/>
        <color theme="1"/>
        <rFont val="Arial"/>
        <family val="2"/>
      </rPr>
      <t>Багц-1</t>
    </r>
  </si>
  <si>
    <t>НТШ</t>
  </si>
  <si>
    <t>"Цагийн-Аяс" ХХК</t>
  </si>
  <si>
    <t>1. "Хазаарбат" ХХК, 2. "Штайнколе" ХХК</t>
  </si>
  <si>
    <r>
      <t xml:space="preserve">Цагдаа, салбаруудад нүүрс нийлүүлэх </t>
    </r>
    <r>
      <rPr>
        <b/>
        <sz val="11"/>
        <color theme="1"/>
        <rFont val="Arial"/>
        <family val="2"/>
      </rPr>
      <t>Багц-2</t>
    </r>
  </si>
  <si>
    <r>
      <t xml:space="preserve">Цагдаа, салбаруудад нүүрс нийлүүлэх </t>
    </r>
    <r>
      <rPr>
        <b/>
        <sz val="11"/>
        <color theme="1"/>
        <rFont val="Arial"/>
        <family val="2"/>
      </rPr>
      <t>Багц-3</t>
    </r>
  </si>
  <si>
    <t>Улаанбаатар хотын цагдаагийн газраас санхүүжилт хийнэ</t>
  </si>
  <si>
    <r>
      <t>Улаанбаатар хүрээний цагдаагийн байгууллагуудад  шатах, тослох материал нийлүүлэх</t>
    </r>
    <r>
      <rPr>
        <b/>
        <sz val="11"/>
        <color theme="1"/>
        <rFont val="Arial"/>
        <family val="2"/>
      </rPr>
      <t xml:space="preserve"> Багц-01</t>
    </r>
  </si>
  <si>
    <t>"Петро Стар" ХХК</t>
  </si>
  <si>
    <t xml:space="preserve">"Сод Монгол Групп" ХХК </t>
  </si>
  <si>
    <t>Босго үнэ хэтэрсэн</t>
  </si>
  <si>
    <r>
      <t xml:space="preserve">Улаанбаатар хүрээний цагдаагийн байгууллагуудад  шатах, тослох материал нийлүүлэх </t>
    </r>
    <r>
      <rPr>
        <b/>
        <sz val="11"/>
        <color theme="1"/>
        <rFont val="Arial"/>
        <family val="2"/>
      </rPr>
      <t>Багц-02</t>
    </r>
  </si>
  <si>
    <r>
      <t xml:space="preserve">Улаанбаатар хүрээний цагдаагийн байгууллагуудад  шатах, тослох материал нийлүүлэх </t>
    </r>
    <r>
      <rPr>
        <b/>
        <sz val="11"/>
        <color theme="1"/>
        <rFont val="Arial"/>
        <family val="2"/>
      </rPr>
      <t>Багц-03</t>
    </r>
  </si>
  <si>
    <t>"БСБ Мегастор" ХХК</t>
  </si>
  <si>
    <t>"Ай Ти зони" ХХК</t>
  </si>
  <si>
    <t>Суран бүс, иж бүрдлийн хамт</t>
  </si>
  <si>
    <t>"Монгол-Алтай Зэт" ХХК</t>
  </si>
  <si>
    <t>Өмнөх жилүүдэд хийж байсан туршлага</t>
  </si>
  <si>
    <t>1. "Шилмэл Дизайн" ХХК, 2. "Би Энд Би Эс" ХХК</t>
  </si>
  <si>
    <t>1. Туршлага байхгүй, 2. гадаад улсаас нийлүүлнэ гэсэн</t>
  </si>
  <si>
    <t>Богино түрийтэй гутал</t>
  </si>
  <si>
    <t>"Хос-Аз" ХХК</t>
  </si>
  <si>
    <t>Босго үнэ, техникийн тодорхойлолтод нийцсэн</t>
  </si>
  <si>
    <t>1. "Бродэр Мэрчантс" ХХК, 2. "Шилмэл Дизайн" ХХК</t>
  </si>
  <si>
    <t>1. Босго үнэ хэтэрсэн, 2. техникийн тодорхойлолтод нийцээгүй</t>
  </si>
  <si>
    <t>Зууны хантааз</t>
  </si>
  <si>
    <t>"Цагаан-Шонхор" ТӨУҮГ</t>
  </si>
  <si>
    <t>Хууль зүйн сайдын 2016 оны А/07 тоот тушаалаар шууд бэлтгэх</t>
  </si>
  <si>
    <t>1. "Жинс Чулуу" ХХК, 2. "Нарт-Атас" ХХК, 3. "Пи Пи Пи Эм Жи Эл" ХХК, 4. "Шилмэл Дизайн" ХХК</t>
  </si>
  <si>
    <t>Хууль зүйн сайдын 2016 оны А/07 тоот тушаалаар  "Цагаан-Шонхор" ТӨУҮГ-аар шууд бэлтгэх</t>
  </si>
  <si>
    <t>Каракуль малгай</t>
  </si>
  <si>
    <t>"Жинс Чулуу" ХХК</t>
  </si>
  <si>
    <t>1."Бөртэ" ТӨААТҮГ, 2."Би Жи Эйч" ХХК</t>
  </si>
  <si>
    <t xml:space="preserve"> Техникийн тодорхойлолтод нийцээгүй</t>
  </si>
  <si>
    <t>Каракуль захтай савхин дээл</t>
  </si>
  <si>
    <t>"Би Жи Эйч" ХХК</t>
  </si>
  <si>
    <t>Ганц компани санал ирүүлсэн</t>
  </si>
  <si>
    <t>Каракуль арьс</t>
  </si>
  <si>
    <t>"Нутгийн-Анир" ХХК</t>
  </si>
  <si>
    <t xml:space="preserve"> техникийн тодорхойлолтод нийцсэн</t>
  </si>
  <si>
    <t>1."Бөртэ" ТӨААТҮГ, 2."Би Энд Би Эс" ХХК</t>
  </si>
  <si>
    <t>Цагдаагийн алба хаагчдын ханцуйн тэмдэг /зангуутай/</t>
  </si>
  <si>
    <t>"Уран Шандас" ХХК</t>
  </si>
  <si>
    <t>1."Пи Пи Пи Эм Жи Эл" ХХК, 2."Жинс Чулуу" ХХК</t>
  </si>
  <si>
    <t>Цагдаагийн алба хаагчдын ханцуйн тэмдэг /наалттай/</t>
  </si>
  <si>
    <t>ТАГ-ын ханцуйн өдөр тутмын зангуутай бэлэгдэл тэмдэг</t>
  </si>
  <si>
    <t>ТАГ-ын ханцуйн хээрийн зангуутай</t>
  </si>
  <si>
    <t>ТАГ-ын өдөр тутмын энгэрийн тэмдэг зангуутай</t>
  </si>
  <si>
    <t xml:space="preserve">ТАГ-ын хээрийн зангуутай энгэрийн тэмдэг </t>
  </si>
  <si>
    <t>ТАГ-ын зангуутай Төрийн далбаа</t>
  </si>
  <si>
    <t>Дотрын материал</t>
  </si>
  <si>
    <t>БНХАУ-ын "ZHE JIANG XINJIAN TEXTILE" Компани</t>
  </si>
  <si>
    <t>Албаны зангиа</t>
  </si>
  <si>
    <t xml:space="preserve">БНХАУ-ын "BEIJING XIANG HUA SHENG SHI BUSINESS TRADE CENTER" компани </t>
  </si>
  <si>
    <t>Өдөр дутамын хүрэм өмд</t>
  </si>
  <si>
    <t>1."Жинс Чулуу" ХХК,  2."Нарт-Атас" ХХК, 3."Бөртэ" ТӨААТҮГ, 4."Зорбиом" ХХК</t>
  </si>
  <si>
    <t>Цагдаагийн алба хаагчдын  дүрэмт хувцасны цахилгаан товч</t>
  </si>
  <si>
    <t xml:space="preserve">"Ot-Zhe Jiang Hua Xin Zipper"co.,ltd  </t>
  </si>
  <si>
    <t>Цагдаа таних тэмдэг</t>
  </si>
  <si>
    <t>"BEIJING XIANGHUASHENGSHI BUSINESS TRADE CENTER" co.,ltd</t>
  </si>
  <si>
    <t>"Хас Гоёл" ХХК</t>
  </si>
  <si>
    <t xml:space="preserve">Малгайн төмөр тэмдэг </t>
  </si>
  <si>
    <t>ТАГ-ын Саравчтай даавуун малгай /хээрийн/</t>
  </si>
  <si>
    <t>"Бродэр Мэрчантс" ХХК</t>
  </si>
  <si>
    <t>ТАГ-ын Хүрэм өмд /хээрийн ногоон эрээн/</t>
  </si>
  <si>
    <t>ТАГ-ын Урт ханцуйтай цамц /хээрийн/</t>
  </si>
  <si>
    <t>ТАГ-ын Үүргэвч /аранз/</t>
  </si>
  <si>
    <t>Соёмботой том товч</t>
  </si>
  <si>
    <t>"Би Энд Би Эс" ХХК</t>
  </si>
  <si>
    <t>Соёмботой жижиг товч</t>
  </si>
  <si>
    <t>Цагдаагийн албаны хаагчдын дүрэмт хувцасны техникийн баримт бичиг боловсруулах /Албаны кител, өмд, юбканд санал ирүүлсэн/</t>
  </si>
  <si>
    <t>"Зорбиом" ХХК</t>
  </si>
  <si>
    <t>Шаардлагад нийцсэн санал ирсэн</t>
  </si>
  <si>
    <t>1. "Шилмэл Дизайн" ХХК 2. "АМНО" ХХК, 3."БӨРТЭ" ТӨААТҮГ</t>
  </si>
  <si>
    <t>Шаардлагад нийцсэн санал ирүүлээгүй</t>
  </si>
  <si>
    <t>Албаны китель юбка</t>
  </si>
  <si>
    <t>Хил хамгаалах ерөнхий газрын 0288 дугаар ангийн “Оёдлын үйлдвэр”</t>
  </si>
  <si>
    <t>1. "Бөртэ" ТӨААТҮГ, 2."Зорбиом" ХХК</t>
  </si>
  <si>
    <t>Хууль зүйн сайдын 2016 оны А/07 тоот тушаалаар   шууд бэлтгэх</t>
  </si>
  <si>
    <t>ТАГ-ын алба хаагчдын дотортой хүрэм</t>
  </si>
  <si>
    <t>“Гана- Интернэшнл” ХХК</t>
  </si>
  <si>
    <t>“Бродэр Мэрчантс” ХХК</t>
  </si>
  <si>
    <t>ТАГ-ын алба хаагчдын ремень бүс /хээрийн/</t>
  </si>
  <si>
    <t>ТАГ-ын алба хаагчдын өдөр тутмын богино түрүүтэй гутал</t>
  </si>
  <si>
    <t>Цагдаагийн албаны хаагчдын Саравчтай даавуун малгай</t>
  </si>
  <si>
    <t>1."Жинс Чулуу" ХХК,  2."Зорбиом" ХХК</t>
  </si>
  <si>
    <t>Албаны хар хөх даавуу</t>
  </si>
  <si>
    <t xml:space="preserve">БНХАУ-ын "XinXing import &amp; export" компани </t>
  </si>
  <si>
    <t>1."Хангай Трэйдинг" ХХК, 2."Goldenfihs Textile" co.,ltd, 3. "SuQian Jianlu IMP &amp; EXP" co.,ltd</t>
  </si>
  <si>
    <t>Цагдаагийн алба хаагчдын саравчтай даавуун малгай</t>
  </si>
  <si>
    <t>ТАГ-ын хээрийн дотортой хүрэм мөн хээрийн ремень бүс</t>
  </si>
  <si>
    <t>"Гана-Интернэшнл" ХХК</t>
  </si>
  <si>
    <t xml:space="preserve"> техникийн тодорхойлолтод нийцсэн, босго үнэдээ орж ирсэн</t>
  </si>
  <si>
    <t xml:space="preserve">Цагдаагийн алба хаагчдын борооны цув </t>
  </si>
  <si>
    <t>"СОКОЛ" ХХК</t>
  </si>
  <si>
    <t>1. “Ноён Шивээ” ХХК 2. “МСССМ” ХХК</t>
  </si>
  <si>
    <t>1. Бичиг баримтаа ирүүлээгүй 2. Босго үнэ хэтэрсэн</t>
  </si>
  <si>
    <t>Албаны китель өмд</t>
  </si>
  <si>
    <t>"Амно Фейшн" ХХК</t>
  </si>
  <si>
    <t>Ёслол, амралтын богино ханцуйтай цагаан цамц</t>
  </si>
  <si>
    <t>Албаны урт ханцуйтай цэнхэр цамц</t>
  </si>
  <si>
    <t>"Эс Сайн" ХХК</t>
  </si>
  <si>
    <t>1. “Өүлэн Менч” ХХК 2.“АМНО” ХХК, 3.“ЗОРБИОМ” ХХК, 4. БНХАУ-ын “BUSEN” компани</t>
  </si>
  <si>
    <t>Албаны богино ханцуйтай цэнхэр цамц</t>
  </si>
  <si>
    <t>ЦЕГ-ын ТАГ-ын алба хаагчдын хувцас хэрэглэл</t>
  </si>
  <si>
    <t>Бродер Мерчантс ХХК</t>
  </si>
  <si>
    <t>Цагдаагийн алба хаагчдын өдөр тутмын хувцасны гадар хар хөх даавуу</t>
  </si>
  <si>
    <t>БНХАУ-ын “Wujiang Tianhai Import and Export” Co.,LTD-тай</t>
  </si>
  <si>
    <t>цагдаагийн алба хаагчдын албаны дан хүрэм</t>
  </si>
  <si>
    <t xml:space="preserve"> “Алтай заяа” ХХК</t>
  </si>
  <si>
    <t>1. “Зорбиом” ХХК, 2. “Шүтэн-Уул” ХХК, 3.Хил хамгаалах ерөнхий газрын 0288 дугаар ангийн “Оёдлын үйлдвэр, 4.“Бөртэ” ТӨААТҮГ</t>
  </si>
  <si>
    <t>цагдаагийн алба хаагчдын берет малгай</t>
  </si>
  <si>
    <t>"Тосон Хишиг" ХХК</t>
  </si>
  <si>
    <t>“Ажигцэрэн” ХХК</t>
  </si>
  <si>
    <t>“Ворлд Фокус” ХХК</t>
  </si>
  <si>
    <t xml:space="preserve"> техникийн тодорхойлолтод нийцсэн, тахарын албанаас ЦЕГ-т алба хаагчид нэмэгдэж ирсэн тул уг хувцасыг нэмж бэлтгэх хэрэгцээ гарсан</t>
  </si>
  <si>
    <t>нийтлэг стандартыг тогтоох тухай журмын 8 дугаар хавсралт</t>
  </si>
  <si>
    <t>5 сая төгрөгөөс дээш үнийн дүн бүхий худалдан авсан бараа, ажил үйлчилгээний нэр,</t>
  </si>
  <si>
    <t>санхүүжилтийн хэмжээ, нийлүүлэгчийн нэр, хаяг</t>
  </si>
  <si>
    <t>/Хуулийн 6.4.4 заалтын хүрээнд/</t>
  </si>
  <si>
    <t>Захиалагч, гүйцэтгэгчийн байгуулсан гэрээ</t>
  </si>
  <si>
    <t>Санхүүжилтийн хэмжээ</t>
  </si>
  <si>
    <t>Нийлүүлэгчийн нэр, хаяг</t>
  </si>
  <si>
    <t>Цагдаагийн алба хаагчдын китель өмд</t>
  </si>
  <si>
    <t>Тахарын албаны хувцасны санхүүжилтээс</t>
  </si>
  <si>
    <t>01/2013-УЗ-101</t>
  </si>
  <si>
    <t>"Зорбиом" ХХК /ХУД, 2-р хороо, 42А/</t>
  </si>
  <si>
    <t>Жолооны үнэмлэхний бэлдэцийн үнэ</t>
  </si>
  <si>
    <t>№56</t>
  </si>
  <si>
    <t>"Смарт солюшнз" ХХК /ХУД, 1-р хороо, нархан хотхон-51б-1-02 тоот/</t>
  </si>
  <si>
    <t>Говь-Алтай аймаг, Тайшир сумын Кобаны санхүүжилт</t>
  </si>
  <si>
    <t>ТЦК-16/01</t>
  </si>
  <si>
    <t>"Ус-Алтай" ХХК /Говь-Алтай аймаг, Есөнбулаг сум/</t>
  </si>
  <si>
    <t>Булган аймаг, Буяннуур сумын кобан санхүүжилт</t>
  </si>
  <si>
    <t>Бу-ЦГ-02/2016</t>
  </si>
  <si>
    <t>"Эвсэг-Алтай" ХХК /СХД, 18-р хороо, 13-33 тоот/</t>
  </si>
  <si>
    <t>Өвөрхангай аймаг, Бат-Өлзий сумын кобан санхүүжилт</t>
  </si>
  <si>
    <t>УТ2016/02</t>
  </si>
  <si>
    <t>"Их Богд Оргил" ХХК /СБД, 7-р хороо, 11-6-152 тоот/</t>
  </si>
  <si>
    <t>Шатахууны үнэ</t>
  </si>
  <si>
    <t>№40</t>
  </si>
  <si>
    <t>"Петро Стар" ХХК /СБД, Амрын гудамж-7</t>
  </si>
  <si>
    <t>Мэдээлэлийн санд зориулсан серверийн үнэ /НҮБ-ын Хүн амын сан/</t>
  </si>
  <si>
    <t>ЦЕГ№05/2016-ТХ</t>
  </si>
  <si>
    <t xml:space="preserve">"Интерактив Би Ай" ХХК /СБД, 1-р хороо, Виста оффис төв/ </t>
  </si>
  <si>
    <t>Цагдаагийн алба хаагчдын өдөр тумтын хувцасны гадар даавуу</t>
  </si>
  <si>
    <t>01/2016-УЗ-80</t>
  </si>
  <si>
    <t>"Wujiang Tianhai Import &amp; Export" CO.,LTD /room-801, shagliang BLDG, NO.1729, South zhougshan RD, Wujiang city, Jiangsu China/</t>
  </si>
  <si>
    <t>01/2016-УЗ-90</t>
  </si>
  <si>
    <t>01/2016-УЗ-50</t>
  </si>
  <si>
    <t>"Сокол" ХХК /Орхон аймаг, Баян-Өндөр сум, 1-р хороолол</t>
  </si>
  <si>
    <t>ЦБХАА02/2016НР-36</t>
  </si>
  <si>
    <t>"Цагийн Аяс" ХХК /Налайх дүүрэг, 33-2 тоот/</t>
  </si>
  <si>
    <t>САНХҮҮ, ХАНГАМЖИЙН ГАЗАР</t>
  </si>
  <si>
    <t>нийтлэг стандартыг тогтоох  журмын 22 дугаар хавсралт</t>
  </si>
  <si>
    <t>Худалдан авах ажиллагааны тайлан</t>
  </si>
  <si>
    <t>/Шинэ дансны тухай хуулийн 6.1.1 дэх заалтын хүрээнд/</t>
  </si>
  <si>
    <t>Төсвийн байгууллагын нэр: ЦЕГ,  Санхүү, хангамжийн газар /Гэрээт хамгаалалт/</t>
  </si>
  <si>
    <t>Захиалагч байгууллагын нэр</t>
  </si>
  <si>
    <t>Тухайн худалдан авсан бараа, ажил үйлчилгээний нэр, төрөл, тоо хэмжээ, хүчин чадал</t>
  </si>
  <si>
    <t>Батлагдсан төсөвт өртөг /мян төг/</t>
  </si>
  <si>
    <t>Гэрээний дүн /мян төг/</t>
  </si>
  <si>
    <t>Гүйцэтгэгчийн нэр, гэрээний дугаар</t>
  </si>
  <si>
    <t>Сонин хэвлэл болон E-procurement сайтад тендерийн урилга нийтэлсэн огноо</t>
  </si>
  <si>
    <t>Гэрээ байгуулах эрх олгосон огноо</t>
  </si>
  <si>
    <t>Гэрээ байгуулсан огноо</t>
  </si>
  <si>
    <t>Гэрээ дуусгаж дүгнэсэн огноо</t>
  </si>
  <si>
    <t>ЦЕГ</t>
  </si>
  <si>
    <t>Суран бүс, иж бүрдлийн хамт /2200 ком/</t>
  </si>
  <si>
    <t>"Монгол-Алтай Зэт" ХХК 01/2016-УЗ-06</t>
  </si>
  <si>
    <t>2015.12.25</t>
  </si>
  <si>
    <t>2016.02.11</t>
  </si>
  <si>
    <t>2016.02.04</t>
  </si>
  <si>
    <t>2016.11.15</t>
  </si>
  <si>
    <t>Богино түрийтэй гутал /3950 хос/</t>
  </si>
  <si>
    <t>"Хос-Аз" ХХК 01/2016-УЗ-07</t>
  </si>
  <si>
    <t>Каракуль малгай /30 ш/</t>
  </si>
  <si>
    <t>"Жинс Чулуу" ХХК 01/2016-УЗ-12</t>
  </si>
  <si>
    <t>2016.02.24</t>
  </si>
  <si>
    <t>Каракуль захтай савхин дээл /30 ш/</t>
  </si>
  <si>
    <t>"Би Жи Эйч" ХХК 01/2016-УЗ-13</t>
  </si>
  <si>
    <t>Каракуль арьс /30 ш/</t>
  </si>
  <si>
    <t>"Нутгийн-Анир" ХХК 01/2016-УЗ-14</t>
  </si>
  <si>
    <t>Зууны хантааз /7700 ш/</t>
  </si>
  <si>
    <t>"Цагаан-Шонхор" ТӨУҮГ 01/2016-УЗ-15</t>
  </si>
  <si>
    <t>2016.02.25</t>
  </si>
  <si>
    <t>Өдөр дутамын хүрэм өмд/6200 хос/</t>
  </si>
  <si>
    <t>"Цагаан-Шонхор" ТӨУҮГ 01/2016-УЗ-16</t>
  </si>
  <si>
    <t>Цагдаагийн алба хаагчдын ханцуйн тэмдэг /зангуутай/ /10000 ш/</t>
  </si>
  <si>
    <t>"Уран Шандас" ХХК 01/2016-УЗ-17</t>
  </si>
  <si>
    <t>2016.02.29</t>
  </si>
  <si>
    <t>Цагдаагийн алба хаагчдын ханцуйн тэмдэг /наалттай/ /9000 ш/</t>
  </si>
  <si>
    <t>ТАГ-ын ханцуйн өдөр тутмын зангуутай бэлэгдэл тэмдэг /200 ш/</t>
  </si>
  <si>
    <t xml:space="preserve">ТАГ-ын ханцуйн хээрийн зангуутай /200 ш/ </t>
  </si>
  <si>
    <t>ТАГ-ын өдөр тутмын энгэрийн тэмдэг зангуутай /300 ш/</t>
  </si>
  <si>
    <t>ТАГ-ын хээрийн зангуутай энгэрийн тэмдэг /300 ш/</t>
  </si>
  <si>
    <t>ТАГ-ын зангуутай Төрийн далбаа /200 ш/</t>
  </si>
  <si>
    <t>Эвэр товч /105,000 ш/</t>
  </si>
  <si>
    <t>"Зорбиом" ХХК 01/2016-УЗ-18</t>
  </si>
  <si>
    <t>Цагдаагийн дүрэмт хувцасны хар хөх дотрын материал /18000 м/</t>
  </si>
  <si>
    <t>БНХАУ-ын "ZHE JIANG XINJIAN TEXTILE" Компани 01/2016-УЗ-22</t>
  </si>
  <si>
    <t>2016.03.11</t>
  </si>
  <si>
    <t>Албаны зангиа /5000 ш/</t>
  </si>
  <si>
    <t xml:space="preserve">БНХАУ-ын "BEIJING XIANG HUA SHENG SHI BUSINESS TRADE CENTER" компани 01/2016-УЗ-23 </t>
  </si>
  <si>
    <t>Цагдаагийн алба хаагчдын  дүрэмт хувцасны цахилгаан товч /60000 ш/</t>
  </si>
  <si>
    <t xml:space="preserve">"Ot-Zhe Jiang Hua Xin Zipper"co.,ltd 01/2016-УЗ-24  </t>
  </si>
  <si>
    <t>2016.03.15</t>
  </si>
  <si>
    <t>ТАГ-ын Саравчтай даавуун малгай /хээрийн/ /80 ш/</t>
  </si>
  <si>
    <t>"Бродэр Мэрчантс" ХХК 01/2016-УЗ-29</t>
  </si>
  <si>
    <t>2016.03.22</t>
  </si>
  <si>
    <t>ТАГ-ын Хүрэм өмд /хээрийн ногоон эрээн/ /80 хос/</t>
  </si>
  <si>
    <t>ТАГ-ын Урт ханцуйтай цамц /хээрийн/ /80 ш/</t>
  </si>
  <si>
    <t>ТАГ-ын Үүргэвч /аранз/ /108 ш/</t>
  </si>
  <si>
    <t>Малгайн төмөр тэмдэг /15000 ш/</t>
  </si>
  <si>
    <t>"BEIJING XIANGHUASHENGSHI BUSINESS TRADE CENTER" co.,ltd 01/2016-УЗ-30</t>
  </si>
  <si>
    <t>Цагдаагийн таних тэмдэг /14500 ш/</t>
  </si>
  <si>
    <t>"Зорбиом" ХХК 01/2016-УЗ-32</t>
  </si>
  <si>
    <t>2016.03.31</t>
  </si>
  <si>
    <t>Албаны китель юбка /600 хос/</t>
  </si>
  <si>
    <t>Хил хамгаалах ерөнхий газрын 0288 дугаар ангийн “Оёдлын үйлдвэр” 01/2016-УЗ-33</t>
  </si>
  <si>
    <t>Соёмботой том товч /10000 ш/</t>
  </si>
  <si>
    <t>"Би Энд Би Эс" ХХК 01/2016-УЗ-42</t>
  </si>
  <si>
    <t>Соёмботой жижиг товч /45220 ш/</t>
  </si>
  <si>
    <t>Цагдаагийн алба хаагчдын дүрэмт хувцасны хагас ноосон даавуу 21640 м</t>
  </si>
  <si>
    <t>"China XinXing Import &amp; Export" Co.,ltd</t>
  </si>
  <si>
    <t>2016.03.25</t>
  </si>
  <si>
    <t>2016.04.01</t>
  </si>
  <si>
    <t>2016.04.04</t>
  </si>
  <si>
    <t>2016.04.06</t>
  </si>
  <si>
    <t>2016.05.30</t>
  </si>
  <si>
    <t>2016.06.13</t>
  </si>
  <si>
    <t>2016.09.10</t>
  </si>
  <si>
    <t>2016.06.16</t>
  </si>
  <si>
    <t>2016.06.17</t>
  </si>
  <si>
    <t>2016.06.30</t>
  </si>
  <si>
    <t>2016.09.15</t>
  </si>
  <si>
    <t>2016.06.22</t>
  </si>
  <si>
    <t>2016.08.15</t>
  </si>
  <si>
    <t>2016.09.25</t>
  </si>
  <si>
    <t>2016.09.01</t>
  </si>
  <si>
    <t>2016.07.20</t>
  </si>
  <si>
    <t>2016.07.22</t>
  </si>
  <si>
    <t>2016.10.15</t>
  </si>
  <si>
    <t>Тосон Хишиг ХХК</t>
  </si>
  <si>
    <t>Өдөр тутмын даавуу</t>
  </si>
  <si>
    <t>Wujiang Tianhai import and export CO.,LTD</t>
  </si>
  <si>
    <t>Гэрээний нийт дүн</t>
  </si>
  <si>
    <t>Зөрүү нь тахараас</t>
  </si>
  <si>
    <r>
      <t>Улаанбаатар хүрээний цагдаагийн байгууллагуудад  шатах, тослох материал нийлүүлэх</t>
    </r>
    <r>
      <rPr>
        <b/>
        <sz val="10"/>
        <color theme="1"/>
        <rFont val="Arial"/>
        <family val="2"/>
      </rPr>
      <t xml:space="preserve"> Багц-01</t>
    </r>
  </si>
  <si>
    <t>2016.02.05</t>
  </si>
  <si>
    <t>2016.03.21</t>
  </si>
  <si>
    <t>2016.04.08</t>
  </si>
  <si>
    <t>2017.04.15</t>
  </si>
  <si>
    <r>
      <t>Улаанбаатар хүрээний цагдаагийн байгууллагуудад  шатах, тослох материал нийлүүлэх</t>
    </r>
    <r>
      <rPr>
        <b/>
        <sz val="10"/>
        <color theme="1"/>
        <rFont val="Arial"/>
        <family val="2"/>
      </rPr>
      <t xml:space="preserve"> Багц-02</t>
    </r>
  </si>
  <si>
    <r>
      <t>Улаанбаатар хүрээний цагдаагийн байгууллагуудад  шатах, тослох материал нийлүүлэх</t>
    </r>
    <r>
      <rPr>
        <b/>
        <sz val="10"/>
        <color theme="1"/>
        <rFont val="Arial"/>
        <family val="2"/>
      </rPr>
      <t xml:space="preserve"> Багц-03</t>
    </r>
  </si>
  <si>
    <r>
      <t xml:space="preserve">Цагдаа, салбаруудад нүүрс нийлүүлэх </t>
    </r>
    <r>
      <rPr>
        <b/>
        <sz val="10"/>
        <color theme="1"/>
        <rFont val="Arial"/>
        <family val="2"/>
      </rPr>
      <t>Багц-1</t>
    </r>
  </si>
  <si>
    <t>349,0</t>
  </si>
  <si>
    <t>2016.01.22</t>
  </si>
  <si>
    <t>2016.03.18</t>
  </si>
  <si>
    <t>2017.05.15</t>
  </si>
  <si>
    <r>
      <t xml:space="preserve">Цагдаа, салбаруудад нүүрс нийлүүлэх </t>
    </r>
    <r>
      <rPr>
        <b/>
        <sz val="10"/>
        <color theme="1"/>
        <rFont val="Arial"/>
        <family val="2"/>
      </rPr>
      <t>Багц-2</t>
    </r>
  </si>
  <si>
    <r>
      <t xml:space="preserve">Цагдаа, салбаруудад нүүрс нийлүүлэх </t>
    </r>
    <r>
      <rPr>
        <b/>
        <sz val="10"/>
        <color theme="1"/>
        <rFont val="Arial"/>
        <family val="2"/>
      </rPr>
      <t>Багц-3</t>
    </r>
  </si>
  <si>
    <t>ЦЕГ-ын Техник, тоног төхөөрөмж</t>
  </si>
  <si>
    <t>БСБ Сервес ХХК</t>
  </si>
  <si>
    <t>2016.02.01</t>
  </si>
  <si>
    <t>2016.04.27</t>
  </si>
  <si>
    <t>2016.05.05</t>
  </si>
  <si>
    <t>2016.08.30</t>
  </si>
  <si>
    <t>2015 онд векселээр санхүүжилт авсан байгууллагын төлбөрийг Сангийн яаманд буцаан төвөлрүүлсэн</t>
  </si>
  <si>
    <t xml:space="preserve"> Ганбат</t>
  </si>
  <si>
    <t xml:space="preserve"> Энэбиш</t>
  </si>
  <si>
    <t xml:space="preserve"> Эрдэнэчимэг</t>
  </si>
  <si>
    <t>Нэргїй</t>
  </si>
  <si>
    <t xml:space="preserve"> Жаргалсайхан</t>
  </si>
  <si>
    <t xml:space="preserve"> Наранхїї</t>
  </si>
  <si>
    <t xml:space="preserve"> Жавзмаа</t>
  </si>
  <si>
    <t>Жавзмаа</t>
  </si>
  <si>
    <t xml:space="preserve"> Нэргїй</t>
  </si>
  <si>
    <t>Жолооны үнэмлэхний тєвлєрїїлэх шилжїїлэг</t>
  </si>
  <si>
    <t>Хөрөнгө материал орлогод авах тухай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</si>
</sst>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.00_);[Red]_(* \(#,##0.00\);_(* &quot;-&quot;??_);_(@_)"/>
    <numFmt numFmtId="165" formatCode="yyyy/mm/dd;@"/>
    <numFmt numFmtId="166" formatCode="_(* #,##0_);[Red]_(* \(#,##0\);_(* &quot;-&quot;??_);_(@_)"/>
    <numFmt numFmtId="167" formatCode="_(* #,##0_);_(* \(#,##0\);_(* &quot;-&quot;??_);_(@_)"/>
    <numFmt numFmtId="168" formatCode="&quot;$&quot;#,##0.00"/>
    <numFmt numFmtId="169" formatCode="_(* #,##0.0_);_(* \(#,##0.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i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5"/>
      <color theme="1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322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49" fontId="5" fillId="0" borderId="1" xfId="0" applyNumberFormat="1" applyFont="1" applyBorder="1"/>
    <xf numFmtId="164" fontId="5" fillId="0" borderId="1" xfId="0" applyNumberFormat="1" applyFont="1" applyBorder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0" fontId="4" fillId="0" borderId="0" xfId="0" applyFont="1" applyAlignment="1"/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horizontal="left" wrapText="1"/>
    </xf>
    <xf numFmtId="0" fontId="3" fillId="0" borderId="0" xfId="0" applyFont="1" applyAlignment="1"/>
    <xf numFmtId="0" fontId="10" fillId="0" borderId="0" xfId="0" applyFont="1"/>
    <xf numFmtId="0" fontId="6" fillId="0" borderId="0" xfId="0" applyFont="1" applyAlignment="1"/>
    <xf numFmtId="0" fontId="0" fillId="0" borderId="0" xfId="0" applyFont="1"/>
    <xf numFmtId="0" fontId="4" fillId="0" borderId="0" xfId="0" applyFont="1" applyAlignment="1">
      <alignment horizontal="right"/>
    </xf>
    <xf numFmtId="0" fontId="11" fillId="0" borderId="0" xfId="0" applyFont="1"/>
    <xf numFmtId="0" fontId="8" fillId="0" borderId="0" xfId="0" applyFont="1" applyAlignment="1"/>
    <xf numFmtId="0" fontId="11" fillId="0" borderId="0" xfId="0" applyFont="1" applyAlignment="1">
      <alignment horizontal="center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164" fontId="13" fillId="0" borderId="1" xfId="0" applyNumberFormat="1" applyFont="1" applyBorder="1"/>
    <xf numFmtId="164" fontId="14" fillId="0" borderId="1" xfId="0" applyNumberFormat="1" applyFont="1" applyBorder="1"/>
    <xf numFmtId="166" fontId="10" fillId="0" borderId="1" xfId="0" applyNumberFormat="1" applyFont="1" applyBorder="1"/>
    <xf numFmtId="49" fontId="8" fillId="0" borderId="1" xfId="0" applyNumberFormat="1" applyFont="1" applyBorder="1"/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4" fillId="0" borderId="1" xfId="0" applyNumberFormat="1" applyFont="1" applyBorder="1"/>
    <xf numFmtId="49" fontId="13" fillId="0" borderId="1" xfId="0" applyNumberFormat="1" applyFont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0" fontId="17" fillId="0" borderId="0" xfId="0" applyFont="1"/>
    <xf numFmtId="49" fontId="14" fillId="0" borderId="0" xfId="0" applyNumberFormat="1" applyFont="1" applyFill="1" applyBorder="1"/>
    <xf numFmtId="164" fontId="13" fillId="0" borderId="1" xfId="0" applyNumberFormat="1" applyFont="1" applyFill="1" applyBorder="1"/>
    <xf numFmtId="164" fontId="14" fillId="0" borderId="1" xfId="0" applyNumberFormat="1" applyFont="1" applyFill="1" applyBorder="1"/>
    <xf numFmtId="43" fontId="8" fillId="0" borderId="1" xfId="1" applyFont="1" applyBorder="1" applyAlignment="1">
      <alignment horizontal="left" wrapText="1"/>
    </xf>
    <xf numFmtId="0" fontId="19" fillId="0" borderId="0" xfId="0" applyFont="1"/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7" fontId="0" fillId="0" borderId="1" xfId="1" applyNumberFormat="1" applyFont="1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3" fontId="0" fillId="0" borderId="1" xfId="1" applyNumberFormat="1" applyFont="1" applyBorder="1" applyAlignment="1">
      <alignment vertical="center"/>
    </xf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" fontId="8" fillId="3" borderId="1" xfId="1" applyNumberFormat="1" applyFont="1" applyFill="1" applyBorder="1" applyAlignment="1">
      <alignment horizontal="right" vertical="center" wrapText="1"/>
    </xf>
    <xf numFmtId="3" fontId="18" fillId="3" borderId="1" xfId="1" applyNumberFormat="1" applyFont="1" applyFill="1" applyBorder="1" applyAlignment="1">
      <alignment horizontal="right" vertical="center"/>
    </xf>
    <xf numFmtId="0" fontId="18" fillId="3" borderId="1" xfId="0" applyFont="1" applyFill="1" applyBorder="1" applyAlignment="1">
      <alignment horizontal="left" vertical="center" wrapText="1"/>
    </xf>
    <xf numFmtId="14" fontId="18" fillId="3" borderId="1" xfId="0" applyNumberFormat="1" applyFont="1" applyFill="1" applyBorder="1" applyAlignment="1">
      <alignment horizontal="left"/>
    </xf>
    <xf numFmtId="0" fontId="18" fillId="3" borderId="1" xfId="0" applyFont="1" applyFill="1" applyBorder="1" applyAlignment="1">
      <alignment horizontal="left"/>
    </xf>
    <xf numFmtId="14" fontId="21" fillId="0" borderId="7" xfId="0" applyNumberFormat="1" applyFont="1" applyFill="1" applyBorder="1" applyAlignment="1" applyProtection="1">
      <alignment horizontal="center" vertical="top" wrapText="1"/>
    </xf>
    <xf numFmtId="0" fontId="21" fillId="0" borderId="7" xfId="0" applyNumberFormat="1" applyFont="1" applyFill="1" applyBorder="1" applyAlignment="1" applyProtection="1">
      <alignment horizontal="left" vertical="top" wrapText="1"/>
    </xf>
    <xf numFmtId="0" fontId="21" fillId="0" borderId="7" xfId="0" applyNumberFormat="1" applyFont="1" applyFill="1" applyBorder="1" applyAlignment="1" applyProtection="1">
      <alignment horizontal="right" vertical="top" wrapText="1"/>
    </xf>
    <xf numFmtId="4" fontId="21" fillId="0" borderId="7" xfId="0" applyNumberFormat="1" applyFont="1" applyFill="1" applyBorder="1" applyAlignment="1" applyProtection="1">
      <alignment horizontal="right" vertical="top" wrapText="1"/>
    </xf>
    <xf numFmtId="0" fontId="11" fillId="0" borderId="1" xfId="0" applyFont="1" applyBorder="1"/>
    <xf numFmtId="0" fontId="18" fillId="0" borderId="7" xfId="0" applyNumberFormat="1" applyFont="1" applyFill="1" applyBorder="1" applyAlignment="1" applyProtection="1">
      <alignment horizontal="right" vertical="top" wrapText="1"/>
    </xf>
    <xf numFmtId="168" fontId="20" fillId="0" borderId="1" xfId="0" applyNumberFormat="1" applyFont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center"/>
    </xf>
    <xf numFmtId="165" fontId="9" fillId="0" borderId="1" xfId="0" applyNumberFormat="1" applyFont="1" applyBorder="1"/>
    <xf numFmtId="164" fontId="9" fillId="0" borderId="1" xfId="0" applyNumberFormat="1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/>
    <xf numFmtId="164" fontId="11" fillId="0" borderId="1" xfId="0" applyNumberFormat="1" applyFont="1" applyBorder="1"/>
    <xf numFmtId="164" fontId="22" fillId="0" borderId="1" xfId="0" applyNumberFormat="1" applyFont="1" applyBorder="1"/>
    <xf numFmtId="164" fontId="7" fillId="0" borderId="1" xfId="0" applyNumberFormat="1" applyFont="1" applyBorder="1"/>
    <xf numFmtId="43" fontId="7" fillId="0" borderId="1" xfId="1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22" fillId="0" borderId="2" xfId="0" applyNumberFormat="1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43" fontId="22" fillId="0" borderId="1" xfId="1" applyFont="1" applyBorder="1" applyAlignment="1">
      <alignment horizontal="center" vertical="center"/>
    </xf>
    <xf numFmtId="43" fontId="11" fillId="0" borderId="1" xfId="1" applyFont="1" applyBorder="1" applyAlignment="1">
      <alignment horizontal="center" vertical="center"/>
    </xf>
    <xf numFmtId="43" fontId="22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43" fontId="7" fillId="0" borderId="1" xfId="1" applyFont="1" applyBorder="1" applyAlignment="1">
      <alignment horizontal="center" vertical="center" wrapText="1"/>
    </xf>
    <xf numFmtId="43" fontId="0" fillId="0" borderId="1" xfId="1" applyFont="1" applyBorder="1"/>
    <xf numFmtId="164" fontId="23" fillId="0" borderId="1" xfId="0" applyNumberFormat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25" fillId="0" borderId="1" xfId="0" applyNumberFormat="1" applyFont="1" applyBorder="1"/>
    <xf numFmtId="164" fontId="25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64" fontId="11" fillId="0" borderId="2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 vertical="center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4" fontId="11" fillId="0" borderId="2" xfId="0" applyNumberFormat="1" applyFont="1" applyBorder="1" applyAlignment="1">
      <alignment horizontal="right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right" vertical="center"/>
    </xf>
    <xf numFmtId="49" fontId="11" fillId="0" borderId="2" xfId="0" applyNumberFormat="1" applyFont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vertical="center"/>
    </xf>
    <xf numFmtId="49" fontId="11" fillId="4" borderId="2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wrapText="1"/>
    </xf>
    <xf numFmtId="169" fontId="7" fillId="0" borderId="1" xfId="1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/>
    </xf>
    <xf numFmtId="0" fontId="22" fillId="0" borderId="0" xfId="0" applyFont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3" fontId="26" fillId="3" borderId="1" xfId="0" applyNumberFormat="1" applyFont="1" applyFill="1" applyBorder="1" applyAlignment="1">
      <alignment horizontal="center" vertical="center" wrapText="1"/>
    </xf>
    <xf numFmtId="3" fontId="26" fillId="3" borderId="1" xfId="0" applyNumberFormat="1" applyFont="1" applyFill="1" applyBorder="1" applyAlignment="1">
      <alignment vertical="center" wrapText="1"/>
    </xf>
    <xf numFmtId="167" fontId="11" fillId="3" borderId="5" xfId="0" applyNumberFormat="1" applyFont="1" applyFill="1" applyBorder="1" applyAlignment="1">
      <alignment horizontal="center" vertical="center"/>
    </xf>
    <xf numFmtId="3" fontId="26" fillId="3" borderId="5" xfId="0" applyNumberFormat="1" applyFont="1" applyFill="1" applyBorder="1" applyAlignment="1">
      <alignment horizontal="right" vertical="center" wrapText="1"/>
    </xf>
    <xf numFmtId="167" fontId="26" fillId="3" borderId="1" xfId="1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0" fontId="26" fillId="3" borderId="2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0" borderId="0" xfId="0" applyFont="1"/>
    <xf numFmtId="4" fontId="12" fillId="0" borderId="1" xfId="0" applyNumberFormat="1" applyFont="1" applyBorder="1" applyAlignment="1">
      <alignment horizontal="right" vertical="center"/>
    </xf>
    <xf numFmtId="164" fontId="23" fillId="0" borderId="1" xfId="0" applyNumberFormat="1" applyFont="1" applyBorder="1" applyAlignment="1">
      <alignment vertical="center"/>
    </xf>
    <xf numFmtId="164" fontId="23" fillId="0" borderId="1" xfId="0" applyNumberFormat="1" applyFont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23" fillId="0" borderId="3" xfId="0" applyNumberFormat="1" applyFont="1" applyBorder="1" applyAlignment="1">
      <alignment vertical="center" wrapText="1"/>
    </xf>
    <xf numFmtId="164" fontId="23" fillId="0" borderId="3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64" fontId="23" fillId="0" borderId="1" xfId="0" applyNumberFormat="1" applyFont="1" applyBorder="1" applyAlignment="1">
      <alignment horizontal="right" vertical="center" wrapText="1"/>
    </xf>
    <xf numFmtId="3" fontId="2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7" fontId="16" fillId="3" borderId="1" xfId="1" applyNumberFormat="1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4" fontId="23" fillId="0" borderId="2" xfId="0" applyNumberFormat="1" applyFont="1" applyBorder="1" applyAlignment="1">
      <alignment horizontal="center" vertical="center" wrapText="1"/>
    </xf>
    <xf numFmtId="0" fontId="16" fillId="3" borderId="2" xfId="2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6" fillId="3" borderId="6" xfId="2" applyFont="1" applyFill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27" fillId="3" borderId="2" xfId="2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/>
    </xf>
    <xf numFmtId="49" fontId="11" fillId="3" borderId="6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right" vertical="center"/>
    </xf>
    <xf numFmtId="164" fontId="11" fillId="0" borderId="6" xfId="0" applyNumberFormat="1" applyFont="1" applyBorder="1" applyAlignment="1">
      <alignment horizontal="right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 wrapText="1"/>
    </xf>
    <xf numFmtId="164" fontId="11" fillId="0" borderId="6" xfId="0" applyNumberFormat="1" applyFont="1" applyBorder="1" applyAlignment="1">
      <alignment horizontal="right"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2" fillId="0" borderId="8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4" fontId="12" fillId="0" borderId="6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0" fontId="16" fillId="3" borderId="2" xfId="2" applyFont="1" applyFill="1" applyBorder="1" applyAlignment="1">
      <alignment horizontal="center" vertical="center" wrapText="1"/>
    </xf>
    <xf numFmtId="0" fontId="16" fillId="3" borderId="3" xfId="2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164" fontId="23" fillId="0" borderId="2" xfId="0" applyNumberFormat="1" applyFont="1" applyBorder="1" applyAlignment="1">
      <alignment horizontal="center" vertical="center" wrapText="1"/>
    </xf>
    <xf numFmtId="164" fontId="23" fillId="0" borderId="3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164" fontId="23" fillId="0" borderId="6" xfId="0" applyNumberFormat="1" applyFont="1" applyBorder="1" applyAlignment="1">
      <alignment horizontal="center" vertical="center" wrapText="1"/>
    </xf>
    <xf numFmtId="0" fontId="16" fillId="3" borderId="6" xfId="2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49" fontId="12" fillId="0" borderId="2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5" fillId="0" borderId="2" xfId="0" applyNumberFormat="1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center" textRotation="90"/>
    </xf>
    <xf numFmtId="0" fontId="0" fillId="0" borderId="2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164" fontId="5" fillId="0" borderId="4" xfId="0" applyNumberFormat="1" applyFont="1" applyFill="1" applyBorder="1" applyAlignment="1">
      <alignment horizontal="left" wrapText="1"/>
    </xf>
    <xf numFmtId="164" fontId="5" fillId="0" borderId="5" xfId="0" applyNumberFormat="1" applyFont="1" applyFill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6" workbookViewId="0">
      <selection activeCell="G33" sqref="G33"/>
    </sheetView>
  </sheetViews>
  <sheetFormatPr defaultRowHeight="15" x14ac:dyDescent="0.25"/>
  <cols>
    <col min="1" max="1" width="6" customWidth="1"/>
    <col min="2" max="2" width="32" customWidth="1"/>
    <col min="3" max="3" width="17.140625" bestFit="1" customWidth="1"/>
    <col min="4" max="4" width="18.140625" customWidth="1"/>
    <col min="5" max="5" width="17.140625" customWidth="1"/>
    <col min="6" max="6" width="17.7109375" bestFit="1" customWidth="1"/>
    <col min="7" max="7" width="36.5703125" customWidth="1"/>
  </cols>
  <sheetData>
    <row r="1" spans="1:7" x14ac:dyDescent="0.25">
      <c r="C1" s="12"/>
      <c r="D1" s="12" t="s">
        <v>9</v>
      </c>
    </row>
    <row r="2" spans="1:7" x14ac:dyDescent="0.25">
      <c r="C2" s="12"/>
      <c r="D2" s="12" t="s">
        <v>120</v>
      </c>
    </row>
    <row r="3" spans="1:7" x14ac:dyDescent="0.25">
      <c r="C3" s="12"/>
      <c r="D3" s="12"/>
    </row>
    <row r="4" spans="1:7" ht="19.5" x14ac:dyDescent="0.25">
      <c r="A4" s="15" t="s">
        <v>134</v>
      </c>
      <c r="B4" s="15"/>
      <c r="C4" s="15"/>
      <c r="D4" s="15"/>
      <c r="E4" s="15"/>
      <c r="F4" s="15"/>
      <c r="G4" s="15"/>
    </row>
    <row r="5" spans="1:7" x14ac:dyDescent="0.25">
      <c r="C5" s="8"/>
      <c r="D5" s="8" t="s">
        <v>133</v>
      </c>
      <c r="E5" s="8" t="s">
        <v>132</v>
      </c>
      <c r="F5" s="8"/>
      <c r="G5" s="8"/>
    </row>
    <row r="6" spans="1:7" x14ac:dyDescent="0.25">
      <c r="C6" s="8"/>
      <c r="D6" s="8"/>
      <c r="E6" s="8"/>
      <c r="F6" s="8"/>
      <c r="G6" s="8"/>
    </row>
    <row r="7" spans="1:7" x14ac:dyDescent="0.25">
      <c r="A7" t="s">
        <v>121</v>
      </c>
      <c r="B7" s="3"/>
    </row>
    <row r="8" spans="1:7" x14ac:dyDescent="0.25">
      <c r="A8" t="s">
        <v>128</v>
      </c>
      <c r="E8" s="29" t="s">
        <v>150</v>
      </c>
      <c r="G8" s="1" t="s">
        <v>46</v>
      </c>
    </row>
    <row r="9" spans="1:7" x14ac:dyDescent="0.25">
      <c r="A9" s="223" t="s">
        <v>15</v>
      </c>
      <c r="B9" s="225" t="s">
        <v>16</v>
      </c>
      <c r="C9" s="227" t="s">
        <v>17</v>
      </c>
      <c r="D9" s="227"/>
      <c r="E9" s="225" t="s">
        <v>20</v>
      </c>
      <c r="F9" s="45" t="s">
        <v>21</v>
      </c>
      <c r="G9" s="46"/>
    </row>
    <row r="10" spans="1:7" ht="30" x14ac:dyDescent="0.25">
      <c r="A10" s="224"/>
      <c r="B10" s="226"/>
      <c r="C10" s="2" t="s">
        <v>18</v>
      </c>
      <c r="D10" s="10" t="s">
        <v>19</v>
      </c>
      <c r="E10" s="226"/>
      <c r="F10" s="2" t="s">
        <v>22</v>
      </c>
      <c r="G10" s="10" t="s">
        <v>23</v>
      </c>
    </row>
    <row r="11" spans="1:7" ht="26.25" x14ac:dyDescent="0.25">
      <c r="A11" s="80">
        <v>1</v>
      </c>
      <c r="B11" s="48" t="s">
        <v>24</v>
      </c>
      <c r="C11" s="41">
        <f>C12+C28</f>
        <v>25469938200</v>
      </c>
      <c r="D11" s="41">
        <f>D12+D28</f>
        <v>24216127700</v>
      </c>
      <c r="E11" s="41">
        <f>E12+E28</f>
        <v>21926214767.279999</v>
      </c>
      <c r="F11" s="41">
        <f t="shared" ref="F11:F26" si="0">D11-E11</f>
        <v>2289912932.7200012</v>
      </c>
      <c r="G11" s="5"/>
    </row>
    <row r="12" spans="1:7" x14ac:dyDescent="0.25">
      <c r="A12" s="80">
        <v>2</v>
      </c>
      <c r="B12" s="48" t="s">
        <v>35</v>
      </c>
      <c r="C12" s="41">
        <v>22279938200</v>
      </c>
      <c r="D12" s="41">
        <v>21026127700</v>
      </c>
      <c r="E12" s="41">
        <v>19256395841.279999</v>
      </c>
      <c r="F12" s="41">
        <f t="shared" si="0"/>
        <v>1769731858.7200012</v>
      </c>
      <c r="G12" s="11"/>
    </row>
    <row r="13" spans="1:7" ht="26.25" x14ac:dyDescent="0.25">
      <c r="A13" s="80">
        <v>3</v>
      </c>
      <c r="B13" s="48" t="s">
        <v>36</v>
      </c>
      <c r="C13" s="52">
        <v>15219142800</v>
      </c>
      <c r="D13" s="52">
        <v>14039565900</v>
      </c>
      <c r="E13" s="41">
        <v>12546091657.280001</v>
      </c>
      <c r="F13" s="41">
        <f t="shared" si="0"/>
        <v>1493474242.7199993</v>
      </c>
      <c r="G13" s="11"/>
    </row>
    <row r="14" spans="1:7" x14ac:dyDescent="0.25">
      <c r="A14" s="80">
        <v>4</v>
      </c>
      <c r="B14" s="49" t="s">
        <v>0</v>
      </c>
      <c r="C14" s="53">
        <v>5641993400</v>
      </c>
      <c r="D14" s="53">
        <v>4913053500</v>
      </c>
      <c r="E14" s="42">
        <v>4624979813.2600002</v>
      </c>
      <c r="F14" s="41">
        <f t="shared" si="0"/>
        <v>288073686.73999977</v>
      </c>
      <c r="G14" s="5"/>
    </row>
    <row r="15" spans="1:7" ht="26.25" x14ac:dyDescent="0.25">
      <c r="A15" s="80">
        <v>5</v>
      </c>
      <c r="B15" s="49" t="s">
        <v>1</v>
      </c>
      <c r="C15" s="53">
        <v>189591400</v>
      </c>
      <c r="D15" s="53">
        <v>170397700</v>
      </c>
      <c r="E15" s="42">
        <v>113216708.55</v>
      </c>
      <c r="F15" s="41">
        <f t="shared" si="0"/>
        <v>57180991.450000003</v>
      </c>
      <c r="G15" s="5"/>
    </row>
    <row r="16" spans="1:7" ht="27.75" customHeight="1" x14ac:dyDescent="0.25">
      <c r="A16" s="80">
        <v>6</v>
      </c>
      <c r="B16" s="49" t="s">
        <v>25</v>
      </c>
      <c r="C16" s="53">
        <v>687949300</v>
      </c>
      <c r="D16" s="53">
        <v>613553800</v>
      </c>
      <c r="E16" s="42">
        <v>421767371.41000003</v>
      </c>
      <c r="F16" s="41">
        <f t="shared" si="0"/>
        <v>191786428.58999997</v>
      </c>
      <c r="G16" s="5"/>
    </row>
    <row r="17" spans="1:7" x14ac:dyDescent="0.25">
      <c r="A17" s="80">
        <v>7</v>
      </c>
      <c r="B17" s="49" t="s">
        <v>2</v>
      </c>
      <c r="C17" s="53">
        <v>757437500</v>
      </c>
      <c r="D17" s="53">
        <v>689943100</v>
      </c>
      <c r="E17" s="42">
        <v>611258603.38</v>
      </c>
      <c r="F17" s="41">
        <f t="shared" si="0"/>
        <v>78684496.620000005</v>
      </c>
      <c r="G17" s="5"/>
    </row>
    <row r="18" spans="1:7" x14ac:dyDescent="0.25">
      <c r="A18" s="80">
        <v>8</v>
      </c>
      <c r="B18" s="49" t="s">
        <v>3</v>
      </c>
      <c r="C18" s="53">
        <v>4649946200</v>
      </c>
      <c r="D18" s="53">
        <v>4637534300</v>
      </c>
      <c r="E18" s="42">
        <v>4229757315.8000002</v>
      </c>
      <c r="F18" s="41">
        <f t="shared" si="0"/>
        <v>407776984.19999981</v>
      </c>
      <c r="G18" s="5"/>
    </row>
    <row r="19" spans="1:7" x14ac:dyDescent="0.25">
      <c r="A19" s="80">
        <v>9</v>
      </c>
      <c r="B19" s="49" t="s">
        <v>4</v>
      </c>
      <c r="C19" s="53">
        <v>669339500</v>
      </c>
      <c r="D19" s="53">
        <v>606330000</v>
      </c>
      <c r="E19" s="42">
        <v>439387760</v>
      </c>
      <c r="F19" s="41">
        <f t="shared" si="0"/>
        <v>166942240</v>
      </c>
      <c r="G19" s="5"/>
    </row>
    <row r="20" spans="1:7" x14ac:dyDescent="0.25">
      <c r="A20" s="80">
        <v>10</v>
      </c>
      <c r="B20" s="49" t="s">
        <v>5</v>
      </c>
      <c r="C20" s="53">
        <v>287170800</v>
      </c>
      <c r="D20" s="53">
        <v>269680100</v>
      </c>
      <c r="E20" s="42">
        <v>213187284.16999999</v>
      </c>
      <c r="F20" s="41">
        <f t="shared" si="0"/>
        <v>56492815.830000013</v>
      </c>
      <c r="G20" s="5"/>
    </row>
    <row r="21" spans="1:7" ht="26.25" x14ac:dyDescent="0.25">
      <c r="A21" s="80">
        <v>11</v>
      </c>
      <c r="B21" s="49" t="s">
        <v>6</v>
      </c>
      <c r="C21" s="53">
        <v>2165190000</v>
      </c>
      <c r="D21" s="53">
        <v>1979478000</v>
      </c>
      <c r="E21" s="42">
        <v>1775284013.6099999</v>
      </c>
      <c r="F21" s="41">
        <f t="shared" si="0"/>
        <v>204193986.3900001</v>
      </c>
      <c r="G21" s="5"/>
    </row>
    <row r="22" spans="1:7" x14ac:dyDescent="0.25">
      <c r="A22" s="80">
        <v>12</v>
      </c>
      <c r="B22" s="49" t="s">
        <v>7</v>
      </c>
      <c r="C22" s="53">
        <v>170524700</v>
      </c>
      <c r="D22" s="53">
        <v>159595400</v>
      </c>
      <c r="E22" s="42">
        <v>117252787.09999999</v>
      </c>
      <c r="F22" s="41">
        <f t="shared" si="0"/>
        <v>42342612.900000006</v>
      </c>
      <c r="G22" s="5"/>
    </row>
    <row r="23" spans="1:7" x14ac:dyDescent="0.25">
      <c r="A23" s="80">
        <v>13</v>
      </c>
      <c r="B23" s="48" t="s">
        <v>39</v>
      </c>
      <c r="C23" s="52">
        <v>7060470400</v>
      </c>
      <c r="D23" s="52">
        <f>D24+D25</f>
        <v>6986561800</v>
      </c>
      <c r="E23" s="41">
        <v>6710304184</v>
      </c>
      <c r="F23" s="41">
        <f t="shared" si="0"/>
        <v>276257616</v>
      </c>
      <c r="G23" s="11"/>
    </row>
    <row r="24" spans="1:7" x14ac:dyDescent="0.25">
      <c r="A24" s="80">
        <v>14</v>
      </c>
      <c r="B24" s="48" t="s">
        <v>37</v>
      </c>
      <c r="C24" s="53">
        <v>39325000</v>
      </c>
      <c r="D24" s="53">
        <v>39325000</v>
      </c>
      <c r="E24" s="41">
        <v>37208910</v>
      </c>
      <c r="F24" s="41">
        <f t="shared" si="0"/>
        <v>2116090</v>
      </c>
      <c r="G24" s="11"/>
    </row>
    <row r="25" spans="1:7" x14ac:dyDescent="0.25">
      <c r="A25" s="80">
        <v>15</v>
      </c>
      <c r="B25" s="48" t="s">
        <v>38</v>
      </c>
      <c r="C25" s="52">
        <v>7021470400</v>
      </c>
      <c r="D25" s="52">
        <v>6947236800</v>
      </c>
      <c r="E25" s="41">
        <v>6673095274</v>
      </c>
      <c r="F25" s="41">
        <f t="shared" si="0"/>
        <v>274141526</v>
      </c>
      <c r="G25" s="11"/>
    </row>
    <row r="26" spans="1:7" ht="25.5" customHeight="1" x14ac:dyDescent="0.25">
      <c r="A26" s="80">
        <v>16</v>
      </c>
      <c r="B26" s="49" t="s">
        <v>8</v>
      </c>
      <c r="C26" s="52">
        <v>7021470400</v>
      </c>
      <c r="D26" s="53">
        <v>6947236800</v>
      </c>
      <c r="E26" s="42">
        <v>6673095274</v>
      </c>
      <c r="F26" s="41">
        <f t="shared" si="0"/>
        <v>274141526</v>
      </c>
      <c r="G26" s="5"/>
    </row>
    <row r="27" spans="1:7" ht="26.25" x14ac:dyDescent="0.25">
      <c r="A27" s="80">
        <v>17</v>
      </c>
      <c r="B27" s="49" t="s">
        <v>26</v>
      </c>
      <c r="C27" s="53"/>
      <c r="D27" s="53"/>
      <c r="E27" s="42"/>
      <c r="F27" s="41"/>
      <c r="G27" s="5"/>
    </row>
    <row r="28" spans="1:7" x14ac:dyDescent="0.25">
      <c r="A28" s="80">
        <v>18</v>
      </c>
      <c r="B28" s="48" t="s">
        <v>40</v>
      </c>
      <c r="C28" s="52">
        <f>C29+C30+C31</f>
        <v>3190000000</v>
      </c>
      <c r="D28" s="52">
        <f>D29+D30+D31</f>
        <v>3190000000</v>
      </c>
      <c r="E28" s="52">
        <f>E29+E30+E31</f>
        <v>2669818926</v>
      </c>
      <c r="F28" s="41">
        <f>D28-E28</f>
        <v>520181074</v>
      </c>
      <c r="G28" s="11"/>
    </row>
    <row r="29" spans="1:7" x14ac:dyDescent="0.25">
      <c r="A29" s="80">
        <v>19</v>
      </c>
      <c r="B29" s="48" t="s">
        <v>41</v>
      </c>
      <c r="C29" s="53">
        <v>2690000000</v>
      </c>
      <c r="D29" s="53">
        <v>2690000000</v>
      </c>
      <c r="E29" s="41">
        <v>1754536683</v>
      </c>
      <c r="F29" s="41">
        <f>D29-E29</f>
        <v>935463317</v>
      </c>
      <c r="G29" s="11"/>
    </row>
    <row r="30" spans="1:7" x14ac:dyDescent="0.25">
      <c r="A30" s="80">
        <v>20</v>
      </c>
      <c r="B30" s="48" t="s">
        <v>42</v>
      </c>
      <c r="C30" s="53">
        <v>300000000</v>
      </c>
      <c r="D30" s="53">
        <v>300000000</v>
      </c>
      <c r="E30" s="41">
        <v>125370000</v>
      </c>
      <c r="F30" s="41">
        <f>D30-E30</f>
        <v>174630000</v>
      </c>
      <c r="G30" s="11"/>
    </row>
    <row r="31" spans="1:7" ht="36" x14ac:dyDescent="0.25">
      <c r="A31" s="80">
        <v>21</v>
      </c>
      <c r="B31" s="48" t="s">
        <v>43</v>
      </c>
      <c r="C31" s="53">
        <v>200000000</v>
      </c>
      <c r="D31" s="53">
        <v>200000000</v>
      </c>
      <c r="E31" s="41">
        <v>789912243</v>
      </c>
      <c r="F31" s="41">
        <f>D31-E31</f>
        <v>-589912243</v>
      </c>
      <c r="G31" s="82" t="s">
        <v>659</v>
      </c>
    </row>
    <row r="32" spans="1:7" ht="28.5" hidden="1" customHeight="1" x14ac:dyDescent="0.25">
      <c r="A32" s="80">
        <v>22</v>
      </c>
      <c r="B32" s="48" t="s">
        <v>44</v>
      </c>
      <c r="C32" s="52"/>
      <c r="D32" s="52"/>
      <c r="E32" s="41"/>
      <c r="F32" s="41">
        <f t="shared" ref="F32:F37" si="1">D32-E32</f>
        <v>0</v>
      </c>
      <c r="G32" s="11"/>
    </row>
    <row r="33" spans="1:7" ht="26.25" x14ac:dyDescent="0.25">
      <c r="A33" s="80">
        <v>23</v>
      </c>
      <c r="B33" s="48" t="s">
        <v>28</v>
      </c>
      <c r="C33" s="52">
        <f>C34+C38</f>
        <v>25469938200</v>
      </c>
      <c r="D33" s="52">
        <f>D34+D38</f>
        <v>24216127700</v>
      </c>
      <c r="E33" s="41">
        <f>E34+E38</f>
        <v>23564892387.869999</v>
      </c>
      <c r="F33" s="41">
        <f>D33-E33</f>
        <v>651235312.13000107</v>
      </c>
      <c r="G33" s="11"/>
    </row>
    <row r="34" spans="1:7" x14ac:dyDescent="0.25">
      <c r="A34" s="80">
        <v>24</v>
      </c>
      <c r="B34" s="49" t="s">
        <v>27</v>
      </c>
      <c r="C34" s="53">
        <f>21979938200+3190000000</f>
        <v>25169938200</v>
      </c>
      <c r="D34" s="53">
        <f>20746961100+3190000000</f>
        <v>23936961100</v>
      </c>
      <c r="E34" s="42">
        <f>20703014100+2675733926</f>
        <v>23378748026</v>
      </c>
      <c r="F34" s="41">
        <f>D34-E34</f>
        <v>558213074</v>
      </c>
      <c r="G34" s="5"/>
    </row>
    <row r="35" spans="1:7" hidden="1" x14ac:dyDescent="0.25">
      <c r="A35" s="80">
        <v>25</v>
      </c>
      <c r="B35" s="49" t="s">
        <v>29</v>
      </c>
      <c r="C35" s="53"/>
      <c r="D35" s="53"/>
      <c r="E35" s="42"/>
      <c r="F35" s="41">
        <f t="shared" si="1"/>
        <v>0</v>
      </c>
      <c r="G35" s="5"/>
    </row>
    <row r="36" spans="1:7" ht="26.25" hidden="1" x14ac:dyDescent="0.25">
      <c r="A36" s="80">
        <v>26</v>
      </c>
      <c r="B36" s="49" t="s">
        <v>30</v>
      </c>
      <c r="C36" s="53"/>
      <c r="D36" s="53"/>
      <c r="E36" s="42"/>
      <c r="F36" s="41">
        <f t="shared" si="1"/>
        <v>0</v>
      </c>
      <c r="G36" s="5"/>
    </row>
    <row r="37" spans="1:7" ht="26.25" hidden="1" x14ac:dyDescent="0.25">
      <c r="A37" s="80">
        <v>27</v>
      </c>
      <c r="B37" s="49" t="s">
        <v>31</v>
      </c>
      <c r="C37" s="53"/>
      <c r="D37" s="53"/>
      <c r="E37" s="42"/>
      <c r="F37" s="41">
        <f t="shared" si="1"/>
        <v>0</v>
      </c>
      <c r="G37" s="5"/>
    </row>
    <row r="38" spans="1:7" ht="26.25" x14ac:dyDescent="0.25">
      <c r="A38" s="80">
        <v>28</v>
      </c>
      <c r="B38" s="49" t="s">
        <v>45</v>
      </c>
      <c r="C38" s="53">
        <v>300000000</v>
      </c>
      <c r="D38" s="53">
        <v>279166600</v>
      </c>
      <c r="E38" s="41">
        <v>186144361.87</v>
      </c>
      <c r="F38" s="41">
        <f>D38-E38</f>
        <v>93022238.129999995</v>
      </c>
      <c r="G38" s="14"/>
    </row>
    <row r="39" spans="1:7" hidden="1" x14ac:dyDescent="0.25">
      <c r="A39" s="47">
        <v>29</v>
      </c>
      <c r="B39" s="49" t="s">
        <v>32</v>
      </c>
      <c r="C39" s="42"/>
      <c r="D39" s="42"/>
      <c r="E39" s="42"/>
      <c r="F39" s="42"/>
      <c r="G39" s="5"/>
    </row>
    <row r="40" spans="1:7" hidden="1" x14ac:dyDescent="0.25">
      <c r="A40" s="47">
        <v>30</v>
      </c>
      <c r="B40" s="49" t="s">
        <v>33</v>
      </c>
      <c r="C40" s="42"/>
      <c r="D40" s="42"/>
      <c r="E40" s="42"/>
      <c r="F40" s="42"/>
      <c r="G40" s="5"/>
    </row>
    <row r="41" spans="1:7" hidden="1" x14ac:dyDescent="0.25">
      <c r="A41" s="47">
        <v>31</v>
      </c>
      <c r="B41" s="49" t="s">
        <v>34</v>
      </c>
      <c r="C41" s="42"/>
      <c r="D41" s="42"/>
      <c r="E41" s="42"/>
      <c r="F41" s="42"/>
      <c r="G41" s="5"/>
    </row>
    <row r="42" spans="1:7" x14ac:dyDescent="0.25">
      <c r="A42" s="50"/>
      <c r="B42" s="50"/>
      <c r="C42" s="50"/>
      <c r="D42" s="50"/>
      <c r="E42" s="50"/>
      <c r="F42" s="50"/>
    </row>
    <row r="43" spans="1:7" x14ac:dyDescent="0.25">
      <c r="A43" s="50"/>
      <c r="B43" s="50"/>
      <c r="C43" s="50"/>
      <c r="D43" s="50"/>
      <c r="E43" s="50"/>
      <c r="F43" s="50"/>
    </row>
    <row r="44" spans="1:7" x14ac:dyDescent="0.25">
      <c r="A44" s="51" t="s">
        <v>148</v>
      </c>
      <c r="B44" s="50"/>
      <c r="C44" s="50"/>
      <c r="D44" s="50"/>
      <c r="E44" s="50"/>
      <c r="F44" s="50"/>
    </row>
  </sheetData>
  <mergeCells count="4">
    <mergeCell ref="A9:A10"/>
    <mergeCell ref="B9:B10"/>
    <mergeCell ref="C9:D9"/>
    <mergeCell ref="E9:E10"/>
  </mergeCells>
  <pageMargins left="0.45" right="0.2" top="0.11" bottom="0.17" header="0.3" footer="0.3"/>
  <pageSetup paperSize="9" scale="9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7" workbookViewId="0">
      <selection activeCell="F9" sqref="F9"/>
    </sheetView>
  </sheetViews>
  <sheetFormatPr defaultRowHeight="15" x14ac:dyDescent="0.25"/>
  <cols>
    <col min="1" max="1" width="7.42578125" style="63" customWidth="1"/>
    <col min="2" max="2" width="7.85546875" style="63" customWidth="1"/>
    <col min="3" max="3" width="42.85546875" style="63" bestFit="1" customWidth="1"/>
    <col min="4" max="4" width="16.42578125" style="63" customWidth="1"/>
    <col min="5" max="5" width="14.28515625" style="63" bestFit="1" customWidth="1"/>
    <col min="6" max="6" width="15.7109375" style="63" customWidth="1"/>
    <col min="7" max="7" width="18" style="63" customWidth="1"/>
    <col min="8" max="8" width="12.42578125" style="63" customWidth="1"/>
    <col min="9" max="9" width="10.85546875" style="63" customWidth="1"/>
    <col min="10" max="10" width="13.140625" style="63" customWidth="1"/>
    <col min="11" max="16384" width="9.140625" style="63"/>
  </cols>
  <sheetData>
    <row r="1" spans="1:11" x14ac:dyDescent="0.25">
      <c r="C1" s="12"/>
      <c r="F1" s="12" t="s">
        <v>9</v>
      </c>
      <c r="G1" s="12"/>
    </row>
    <row r="2" spans="1:11" x14ac:dyDescent="0.25">
      <c r="C2" s="12"/>
      <c r="F2" s="12" t="s">
        <v>84</v>
      </c>
      <c r="G2" s="12"/>
    </row>
    <row r="3" spans="1:11" x14ac:dyDescent="0.25">
      <c r="B3" s="32"/>
      <c r="C3" s="32"/>
      <c r="D3" s="32"/>
      <c r="E3" s="32"/>
    </row>
    <row r="4" spans="1:11" ht="19.5" x14ac:dyDescent="0.3">
      <c r="A4" s="28"/>
      <c r="B4" s="28"/>
      <c r="C4" s="28" t="s">
        <v>85</v>
      </c>
      <c r="D4" s="28"/>
      <c r="E4" s="28"/>
      <c r="F4" s="28"/>
      <c r="G4" s="28"/>
    </row>
    <row r="5" spans="1:11" x14ac:dyDescent="0.25">
      <c r="C5" s="8"/>
      <c r="D5" s="8"/>
      <c r="E5" s="8"/>
      <c r="G5" s="8" t="s">
        <v>86</v>
      </c>
    </row>
    <row r="6" spans="1:11" x14ac:dyDescent="0.25">
      <c r="C6" s="8"/>
      <c r="D6" s="8"/>
      <c r="E6" s="8"/>
      <c r="F6" s="8"/>
    </row>
    <row r="7" spans="1:11" x14ac:dyDescent="0.25">
      <c r="A7" s="63" t="s">
        <v>47</v>
      </c>
      <c r="B7" s="3"/>
    </row>
    <row r="8" spans="1:11" x14ac:dyDescent="0.25">
      <c r="A8" s="312" t="s">
        <v>131</v>
      </c>
      <c r="B8" s="312"/>
      <c r="C8" s="312"/>
      <c r="D8" s="312"/>
      <c r="E8" s="312"/>
      <c r="F8" s="63" t="s">
        <v>150</v>
      </c>
      <c r="G8" s="1"/>
    </row>
    <row r="9" spans="1:11" x14ac:dyDescent="0.25">
      <c r="F9" s="1"/>
      <c r="G9" s="1"/>
      <c r="H9" s="1" t="s">
        <v>46</v>
      </c>
    </row>
    <row r="10" spans="1:11" x14ac:dyDescent="0.25">
      <c r="F10" s="1"/>
      <c r="G10" s="1"/>
      <c r="H10" s="1"/>
    </row>
    <row r="11" spans="1:11" ht="105" x14ac:dyDescent="0.25">
      <c r="A11" s="64" t="s">
        <v>87</v>
      </c>
      <c r="B11" s="64"/>
      <c r="C11" s="10" t="s">
        <v>88</v>
      </c>
      <c r="D11" s="10" t="s">
        <v>89</v>
      </c>
      <c r="E11" s="10" t="s">
        <v>90</v>
      </c>
      <c r="F11" s="10" t="s">
        <v>48</v>
      </c>
      <c r="G11" s="10" t="s">
        <v>91</v>
      </c>
      <c r="H11" s="10" t="s">
        <v>92</v>
      </c>
      <c r="I11" s="10" t="s">
        <v>93</v>
      </c>
      <c r="J11" s="10" t="s">
        <v>94</v>
      </c>
      <c r="K11" s="10" t="s">
        <v>95</v>
      </c>
    </row>
    <row r="12" spans="1:11" x14ac:dyDescent="0.25">
      <c r="A12" s="313" t="s">
        <v>115</v>
      </c>
      <c r="B12" s="39" t="s">
        <v>96</v>
      </c>
      <c r="C12" s="36" t="s">
        <v>97</v>
      </c>
      <c r="D12" s="11"/>
      <c r="E12" s="11"/>
      <c r="F12" s="11"/>
      <c r="G12" s="5"/>
      <c r="H12" s="5"/>
      <c r="I12" s="19"/>
      <c r="J12" s="19"/>
      <c r="K12" s="19"/>
    </row>
    <row r="13" spans="1:11" x14ac:dyDescent="0.25">
      <c r="A13" s="314"/>
      <c r="B13" s="39" t="s">
        <v>109</v>
      </c>
      <c r="C13" s="36" t="s">
        <v>98</v>
      </c>
      <c r="D13" s="11"/>
      <c r="E13" s="11"/>
      <c r="F13" s="11"/>
      <c r="G13" s="11"/>
      <c r="H13" s="11"/>
      <c r="I13" s="19"/>
      <c r="J13" s="19"/>
      <c r="K13" s="19"/>
    </row>
    <row r="14" spans="1:11" x14ac:dyDescent="0.25">
      <c r="A14" s="314"/>
      <c r="B14" s="39" t="s">
        <v>110</v>
      </c>
      <c r="C14" s="36" t="s">
        <v>99</v>
      </c>
      <c r="D14" s="11">
        <v>264</v>
      </c>
      <c r="E14" s="11">
        <v>258</v>
      </c>
      <c r="F14" s="11">
        <v>6</v>
      </c>
      <c r="G14" s="11"/>
      <c r="H14" s="11"/>
      <c r="I14" s="19">
        <v>2</v>
      </c>
      <c r="J14" s="19">
        <v>4</v>
      </c>
      <c r="K14" s="19"/>
    </row>
    <row r="15" spans="1:11" x14ac:dyDescent="0.25">
      <c r="A15" s="314"/>
      <c r="B15" s="39" t="s">
        <v>111</v>
      </c>
      <c r="C15" s="36" t="s">
        <v>100</v>
      </c>
      <c r="D15" s="5"/>
      <c r="E15" s="5"/>
      <c r="F15" s="5"/>
      <c r="G15" s="5"/>
      <c r="H15" s="5"/>
      <c r="I15" s="19"/>
      <c r="J15" s="19"/>
      <c r="K15" s="19"/>
    </row>
    <row r="16" spans="1:11" ht="24.75" x14ac:dyDescent="0.25">
      <c r="A16" s="314"/>
      <c r="B16" s="39" t="s">
        <v>112</v>
      </c>
      <c r="C16" s="36" t="s">
        <v>101</v>
      </c>
      <c r="D16" s="5"/>
      <c r="E16" s="5"/>
      <c r="F16" s="5"/>
      <c r="G16" s="5"/>
      <c r="H16" s="5"/>
      <c r="I16" s="19"/>
      <c r="J16" s="19"/>
      <c r="K16" s="19"/>
    </row>
    <row r="17" spans="1:11" ht="24.75" x14ac:dyDescent="0.25">
      <c r="A17" s="314"/>
      <c r="B17" s="39" t="s">
        <v>113</v>
      </c>
      <c r="C17" s="36" t="s">
        <v>102</v>
      </c>
      <c r="D17" s="5"/>
      <c r="E17" s="5"/>
      <c r="F17" s="5"/>
      <c r="G17" s="5"/>
      <c r="H17" s="5"/>
      <c r="I17" s="19"/>
      <c r="J17" s="19"/>
      <c r="K17" s="19"/>
    </row>
    <row r="18" spans="1:11" ht="24.75" x14ac:dyDescent="0.25">
      <c r="A18" s="314"/>
      <c r="B18" s="39" t="s">
        <v>114</v>
      </c>
      <c r="C18" s="36" t="s">
        <v>103</v>
      </c>
      <c r="D18" s="5"/>
      <c r="E18" s="5"/>
      <c r="F18" s="5"/>
      <c r="G18" s="5"/>
      <c r="H18" s="5"/>
      <c r="I18" s="19"/>
      <c r="J18" s="19"/>
      <c r="K18" s="19"/>
    </row>
    <row r="19" spans="1:11" ht="24.75" x14ac:dyDescent="0.25">
      <c r="A19" s="314"/>
      <c r="B19" s="40">
        <v>1.8</v>
      </c>
      <c r="C19" s="37" t="s">
        <v>104</v>
      </c>
      <c r="D19" s="19"/>
      <c r="E19" s="19"/>
      <c r="F19" s="19"/>
      <c r="G19" s="19"/>
      <c r="H19" s="19"/>
      <c r="I19" s="19"/>
      <c r="J19" s="19"/>
      <c r="K19" s="19"/>
    </row>
    <row r="20" spans="1:11" ht="24.75" x14ac:dyDescent="0.25">
      <c r="A20" s="314"/>
      <c r="B20" s="40">
        <v>1.9</v>
      </c>
      <c r="C20" s="37" t="s">
        <v>105</v>
      </c>
      <c r="D20" s="19"/>
      <c r="E20" s="19"/>
      <c r="F20" s="19"/>
      <c r="G20" s="19"/>
      <c r="H20" s="19"/>
      <c r="I20" s="19"/>
      <c r="J20" s="19"/>
      <c r="K20" s="19"/>
    </row>
    <row r="21" spans="1:11" x14ac:dyDescent="0.25">
      <c r="A21" s="314"/>
      <c r="B21" s="40">
        <v>1.1000000000000001</v>
      </c>
      <c r="C21" s="37" t="s">
        <v>106</v>
      </c>
      <c r="D21" s="19">
        <v>31</v>
      </c>
      <c r="E21" s="19">
        <v>31</v>
      </c>
      <c r="F21" s="11">
        <f>D21-E21</f>
        <v>0</v>
      </c>
      <c r="G21" s="19"/>
      <c r="H21" s="19"/>
      <c r="I21" s="19"/>
      <c r="J21" s="19"/>
      <c r="K21" s="19"/>
    </row>
    <row r="22" spans="1:11" x14ac:dyDescent="0.25">
      <c r="A22" s="314"/>
      <c r="B22" s="40">
        <v>1.1100000000000001</v>
      </c>
      <c r="C22" s="37" t="s">
        <v>107</v>
      </c>
      <c r="D22" s="19"/>
      <c r="E22" s="19"/>
      <c r="F22" s="19"/>
      <c r="G22" s="19"/>
      <c r="H22" s="19"/>
      <c r="I22" s="19"/>
      <c r="J22" s="19"/>
      <c r="K22" s="19"/>
    </row>
    <row r="23" spans="1:11" x14ac:dyDescent="0.25">
      <c r="A23" s="315"/>
      <c r="B23" s="319" t="s">
        <v>108</v>
      </c>
      <c r="C23" s="320"/>
      <c r="D23" s="19"/>
      <c r="E23" s="19"/>
      <c r="F23" s="19"/>
      <c r="G23" s="19"/>
      <c r="H23" s="19"/>
      <c r="I23" s="19"/>
      <c r="J23" s="19"/>
      <c r="K23" s="19"/>
    </row>
    <row r="24" spans="1:11" ht="20.25" customHeight="1" x14ac:dyDescent="0.25">
      <c r="A24" s="316" t="s">
        <v>119</v>
      </c>
      <c r="B24" s="19">
        <v>2.1</v>
      </c>
      <c r="C24" s="38" t="s">
        <v>116</v>
      </c>
      <c r="D24" s="19"/>
      <c r="E24" s="19"/>
      <c r="F24" s="19"/>
      <c r="G24" s="19"/>
      <c r="H24" s="19"/>
      <c r="I24" s="19"/>
      <c r="J24" s="19"/>
      <c r="K24" s="19"/>
    </row>
    <row r="25" spans="1:11" ht="20.25" customHeight="1" x14ac:dyDescent="0.25">
      <c r="A25" s="317"/>
      <c r="B25" s="19">
        <v>2.2000000000000002</v>
      </c>
      <c r="C25" s="38" t="s">
        <v>117</v>
      </c>
      <c r="D25" s="19"/>
      <c r="E25" s="19"/>
      <c r="F25" s="19"/>
      <c r="G25" s="19"/>
      <c r="H25" s="19"/>
      <c r="I25" s="19"/>
      <c r="J25" s="19"/>
      <c r="K25" s="19"/>
    </row>
    <row r="26" spans="1:11" ht="20.25" customHeight="1" x14ac:dyDescent="0.25">
      <c r="A26" s="318"/>
      <c r="B26" s="19">
        <v>2.2999999999999998</v>
      </c>
      <c r="C26" s="38" t="s">
        <v>118</v>
      </c>
      <c r="D26" s="19"/>
      <c r="E26" s="19"/>
      <c r="F26" s="19"/>
      <c r="G26" s="19"/>
      <c r="H26" s="19"/>
      <c r="I26" s="19"/>
      <c r="J26" s="19"/>
      <c r="K26" s="19"/>
    </row>
    <row r="27" spans="1:11" x14ac:dyDescent="0.25">
      <c r="A27" s="19"/>
      <c r="B27" s="319" t="s">
        <v>108</v>
      </c>
      <c r="C27" s="320"/>
      <c r="D27" s="43">
        <v>295</v>
      </c>
      <c r="E27" s="43">
        <v>289</v>
      </c>
      <c r="F27" s="43">
        <f t="shared" ref="F27" si="0">SUM(F14:F26)</f>
        <v>6</v>
      </c>
      <c r="G27" s="19"/>
      <c r="H27" s="19"/>
      <c r="I27" s="19"/>
      <c r="J27" s="19"/>
      <c r="K27" s="19"/>
    </row>
  </sheetData>
  <mergeCells count="5">
    <mergeCell ref="A8:E8"/>
    <mergeCell ref="A12:A23"/>
    <mergeCell ref="A24:A26"/>
    <mergeCell ref="B27:C27"/>
    <mergeCell ref="B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workbookViewId="0">
      <selection activeCell="H8" sqref="H8"/>
    </sheetView>
  </sheetViews>
  <sheetFormatPr defaultRowHeight="15" x14ac:dyDescent="0.25"/>
  <cols>
    <col min="2" max="2" width="19.7109375" customWidth="1"/>
    <col min="3" max="5" width="16.85546875" style="56" customWidth="1"/>
    <col min="6" max="6" width="18.7109375" style="56" customWidth="1"/>
  </cols>
  <sheetData>
    <row r="2" spans="1:6" x14ac:dyDescent="0.25">
      <c r="A2" s="55" t="s">
        <v>136</v>
      </c>
    </row>
    <row r="4" spans="1:6" x14ac:dyDescent="0.25">
      <c r="A4" t="s">
        <v>47</v>
      </c>
    </row>
    <row r="5" spans="1:6" x14ac:dyDescent="0.25">
      <c r="A5" t="s">
        <v>147</v>
      </c>
    </row>
    <row r="7" spans="1:6" x14ac:dyDescent="0.25">
      <c r="A7" s="321" t="s">
        <v>137</v>
      </c>
      <c r="B7" s="321" t="s">
        <v>138</v>
      </c>
      <c r="C7" s="321" t="s">
        <v>17</v>
      </c>
      <c r="D7" s="321"/>
      <c r="E7" s="321" t="s">
        <v>139</v>
      </c>
      <c r="F7" s="321" t="s">
        <v>48</v>
      </c>
    </row>
    <row r="8" spans="1:6" ht="30" x14ac:dyDescent="0.25">
      <c r="A8" s="321"/>
      <c r="B8" s="321"/>
      <c r="C8" s="57" t="s">
        <v>18</v>
      </c>
      <c r="D8" s="57" t="s">
        <v>140</v>
      </c>
      <c r="E8" s="321"/>
      <c r="F8" s="321"/>
    </row>
    <row r="9" spans="1:6" x14ac:dyDescent="0.25">
      <c r="A9" s="58">
        <v>1</v>
      </c>
      <c r="B9" s="58" t="s">
        <v>141</v>
      </c>
      <c r="C9" s="59">
        <f>C11</f>
        <v>2900000000</v>
      </c>
      <c r="D9" s="60">
        <v>2658333333</v>
      </c>
      <c r="E9" s="60">
        <v>2151695765</v>
      </c>
      <c r="F9" s="62">
        <f>D9-E9</f>
        <v>506637568</v>
      </c>
    </row>
    <row r="10" spans="1:6" x14ac:dyDescent="0.25">
      <c r="A10" s="58">
        <v>1.1000000000000001</v>
      </c>
      <c r="B10" s="58" t="s">
        <v>142</v>
      </c>
      <c r="C10" s="61"/>
      <c r="D10" s="61"/>
      <c r="E10" s="61"/>
      <c r="F10" s="61"/>
    </row>
    <row r="11" spans="1:6" ht="30" x14ac:dyDescent="0.25">
      <c r="A11" s="58">
        <v>1.2</v>
      </c>
      <c r="B11" s="58" t="s">
        <v>143</v>
      </c>
      <c r="C11" s="59">
        <v>2900000000</v>
      </c>
      <c r="D11" s="60">
        <v>2658333333</v>
      </c>
      <c r="E11" s="60">
        <v>2151695765</v>
      </c>
      <c r="F11" s="62">
        <f>D11-E11</f>
        <v>506637568</v>
      </c>
    </row>
    <row r="12" spans="1:6" ht="30" x14ac:dyDescent="0.25">
      <c r="A12" s="58">
        <v>2</v>
      </c>
      <c r="B12" s="58" t="s">
        <v>144</v>
      </c>
      <c r="C12" s="61"/>
      <c r="D12" s="61"/>
      <c r="E12" s="61"/>
      <c r="F12" s="61"/>
    </row>
    <row r="13" spans="1:6" ht="30" x14ac:dyDescent="0.25">
      <c r="A13" s="58">
        <v>2.1</v>
      </c>
      <c r="B13" s="58" t="s">
        <v>145</v>
      </c>
      <c r="C13" s="61"/>
      <c r="D13" s="61"/>
      <c r="E13" s="61"/>
      <c r="F13" s="61"/>
    </row>
    <row r="14" spans="1:6" ht="30" x14ac:dyDescent="0.25">
      <c r="A14" s="58">
        <v>3</v>
      </c>
      <c r="B14" s="58" t="s">
        <v>146</v>
      </c>
      <c r="C14" s="61"/>
      <c r="D14" s="61"/>
      <c r="E14" s="61"/>
      <c r="F14" s="61"/>
    </row>
  </sheetData>
  <mergeCells count="5">
    <mergeCell ref="A7:A8"/>
    <mergeCell ref="B7:B8"/>
    <mergeCell ref="C7:D7"/>
    <mergeCell ref="E7:E8"/>
    <mergeCell ref="F7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opLeftCell="A55" workbookViewId="0">
      <selection activeCell="E87" sqref="E87"/>
    </sheetView>
  </sheetViews>
  <sheetFormatPr defaultRowHeight="14.25" x14ac:dyDescent="0.2"/>
  <cols>
    <col min="1" max="1" width="11.42578125" style="33" customWidth="1"/>
    <col min="2" max="2" width="28.7109375" style="33" bestFit="1" customWidth="1"/>
    <col min="3" max="3" width="15.85546875" style="33" customWidth="1"/>
    <col min="4" max="4" width="14.85546875" style="33" customWidth="1"/>
    <col min="5" max="5" width="39.5703125" style="33" customWidth="1"/>
    <col min="6" max="6" width="20" style="33" bestFit="1" customWidth="1"/>
    <col min="7" max="7" width="47.85546875" style="33" customWidth="1"/>
    <col min="8" max="16384" width="9.140625" style="33"/>
  </cols>
  <sheetData>
    <row r="1" spans="1:7" x14ac:dyDescent="0.2">
      <c r="E1" s="34" t="s">
        <v>9</v>
      </c>
      <c r="F1" s="34"/>
      <c r="G1" s="34"/>
    </row>
    <row r="2" spans="1:7" x14ac:dyDescent="0.2">
      <c r="E2" s="34" t="s">
        <v>75</v>
      </c>
      <c r="F2" s="34"/>
      <c r="G2" s="34"/>
    </row>
    <row r="3" spans="1:7" ht="15.75" x14ac:dyDescent="0.25">
      <c r="A3" s="30" t="s">
        <v>69</v>
      </c>
      <c r="B3" s="30"/>
      <c r="C3" s="30"/>
      <c r="D3" s="30"/>
      <c r="E3" s="30"/>
      <c r="F3" s="30"/>
      <c r="G3" s="30"/>
    </row>
    <row r="4" spans="1:7" ht="15.75" x14ac:dyDescent="0.25">
      <c r="C4" s="30"/>
      <c r="D4" s="30"/>
      <c r="E4" s="30"/>
      <c r="F4" s="30"/>
      <c r="G4" s="30"/>
    </row>
    <row r="5" spans="1:7" ht="15" x14ac:dyDescent="0.2">
      <c r="C5" s="6"/>
      <c r="D5" s="6"/>
      <c r="E5" s="8" t="s">
        <v>126</v>
      </c>
      <c r="F5" s="7"/>
    </row>
    <row r="6" spans="1:7" ht="15" x14ac:dyDescent="0.2">
      <c r="C6" s="6"/>
      <c r="D6" s="6"/>
      <c r="E6" s="6"/>
      <c r="F6" s="6"/>
      <c r="G6" s="6"/>
    </row>
    <row r="7" spans="1:7" ht="15" x14ac:dyDescent="0.2">
      <c r="A7" s="6" t="s">
        <v>71</v>
      </c>
      <c r="B7" s="6"/>
      <c r="C7" s="6"/>
      <c r="D7" s="6"/>
      <c r="E7" s="6"/>
      <c r="F7" s="6"/>
      <c r="G7" s="6"/>
    </row>
    <row r="8" spans="1:7" ht="15" x14ac:dyDescent="0.2">
      <c r="A8" s="6" t="s">
        <v>149</v>
      </c>
      <c r="B8" s="6"/>
      <c r="C8" s="6"/>
      <c r="D8" s="6"/>
      <c r="E8" s="6"/>
      <c r="F8" s="6"/>
      <c r="G8" s="6"/>
    </row>
    <row r="9" spans="1:7" ht="15" x14ac:dyDescent="0.2">
      <c r="C9" s="6"/>
      <c r="D9" s="6"/>
      <c r="E9" s="35" t="s">
        <v>46</v>
      </c>
    </row>
    <row r="10" spans="1:7" ht="15" x14ac:dyDescent="0.2">
      <c r="A10" s="228" t="s">
        <v>135</v>
      </c>
      <c r="B10" s="228"/>
      <c r="C10" s="229" t="s">
        <v>77</v>
      </c>
      <c r="D10" s="229"/>
      <c r="E10" s="230" t="s">
        <v>14</v>
      </c>
      <c r="F10" s="232" t="s">
        <v>76</v>
      </c>
    </row>
    <row r="11" spans="1:7" s="35" customFormat="1" ht="33" customHeight="1" x14ac:dyDescent="0.2">
      <c r="A11" s="9" t="s">
        <v>10</v>
      </c>
      <c r="B11" s="9" t="s">
        <v>11</v>
      </c>
      <c r="C11" s="9" t="s">
        <v>12</v>
      </c>
      <c r="D11" s="9" t="s">
        <v>13</v>
      </c>
      <c r="E11" s="231"/>
      <c r="F11" s="233"/>
    </row>
    <row r="12" spans="1:7" customFormat="1" ht="22.5" x14ac:dyDescent="0.25">
      <c r="A12" s="73">
        <v>42676</v>
      </c>
      <c r="B12" s="79" t="s">
        <v>227</v>
      </c>
      <c r="C12" s="75"/>
      <c r="D12" s="76">
        <v>149054940</v>
      </c>
      <c r="E12" s="74" t="s">
        <v>151</v>
      </c>
      <c r="F12" s="77"/>
    </row>
    <row r="13" spans="1:7" customFormat="1" ht="15" x14ac:dyDescent="0.25">
      <c r="A13" s="73">
        <v>42676</v>
      </c>
      <c r="B13" s="74" t="s">
        <v>152</v>
      </c>
      <c r="C13" s="75"/>
      <c r="D13" s="76">
        <v>200465000</v>
      </c>
      <c r="E13" s="74" t="s">
        <v>153</v>
      </c>
      <c r="F13" s="77"/>
    </row>
    <row r="14" spans="1:7" customFormat="1" ht="15" x14ac:dyDescent="0.25">
      <c r="A14" s="73">
        <v>42678</v>
      </c>
      <c r="B14" s="74" t="s">
        <v>154</v>
      </c>
      <c r="C14" s="75"/>
      <c r="D14" s="76">
        <v>279200000</v>
      </c>
      <c r="E14" s="74" t="s">
        <v>155</v>
      </c>
      <c r="F14" s="77"/>
    </row>
    <row r="15" spans="1:7" customFormat="1" ht="15" x14ac:dyDescent="0.25">
      <c r="A15" s="73">
        <v>42681</v>
      </c>
      <c r="B15" s="74" t="s">
        <v>156</v>
      </c>
      <c r="C15" s="76">
        <v>15677000</v>
      </c>
      <c r="D15" s="75"/>
      <c r="E15" s="74" t="s">
        <v>225</v>
      </c>
      <c r="F15" s="77"/>
    </row>
    <row r="16" spans="1:7" customFormat="1" ht="15" x14ac:dyDescent="0.25">
      <c r="A16" s="73">
        <v>42683</v>
      </c>
      <c r="B16" s="74" t="s">
        <v>158</v>
      </c>
      <c r="C16" s="76">
        <v>5915000</v>
      </c>
      <c r="D16" s="75"/>
      <c r="E16" s="74" t="s">
        <v>225</v>
      </c>
      <c r="F16" s="77"/>
    </row>
    <row r="17" spans="1:6" customFormat="1" ht="15" x14ac:dyDescent="0.25">
      <c r="A17" s="73">
        <v>42683</v>
      </c>
      <c r="B17" s="74" t="s">
        <v>156</v>
      </c>
      <c r="C17" s="76">
        <v>1744118</v>
      </c>
      <c r="D17" s="75"/>
      <c r="E17" s="74" t="s">
        <v>225</v>
      </c>
      <c r="F17" s="77"/>
    </row>
    <row r="18" spans="1:6" customFormat="1" ht="15" x14ac:dyDescent="0.25">
      <c r="A18" s="73">
        <v>42683</v>
      </c>
      <c r="B18" s="74" t="s">
        <v>156</v>
      </c>
      <c r="C18" s="75"/>
      <c r="D18" s="76">
        <v>15677000</v>
      </c>
      <c r="E18" s="74" t="s">
        <v>159</v>
      </c>
      <c r="F18" s="77"/>
    </row>
    <row r="19" spans="1:6" customFormat="1" ht="15" x14ac:dyDescent="0.25">
      <c r="A19" s="73">
        <v>42683</v>
      </c>
      <c r="B19" s="74" t="s">
        <v>152</v>
      </c>
      <c r="C19" s="75"/>
      <c r="D19" s="76">
        <v>165340000</v>
      </c>
      <c r="E19" s="74" t="s">
        <v>153</v>
      </c>
      <c r="F19" s="77"/>
    </row>
    <row r="20" spans="1:6" s="63" customFormat="1" ht="15" x14ac:dyDescent="0.25">
      <c r="A20" s="73">
        <v>42684</v>
      </c>
      <c r="B20" s="74" t="s">
        <v>160</v>
      </c>
      <c r="C20" s="76">
        <v>2555001000</v>
      </c>
      <c r="D20" s="75"/>
      <c r="E20" s="74" t="s">
        <v>157</v>
      </c>
      <c r="F20" s="77"/>
    </row>
    <row r="21" spans="1:6" s="63" customFormat="1" ht="15" x14ac:dyDescent="0.25">
      <c r="A21" s="73">
        <v>42689</v>
      </c>
      <c r="B21" s="74" t="s">
        <v>161</v>
      </c>
      <c r="C21" s="75"/>
      <c r="D21" s="76">
        <v>16602300</v>
      </c>
      <c r="E21" s="74" t="s">
        <v>162</v>
      </c>
      <c r="F21" s="77"/>
    </row>
    <row r="22" spans="1:6" s="63" customFormat="1" ht="22.5" x14ac:dyDescent="0.25">
      <c r="A22" s="73">
        <v>42689</v>
      </c>
      <c r="B22" s="74" t="s">
        <v>186</v>
      </c>
      <c r="C22" s="75"/>
      <c r="D22" s="76">
        <v>13480446</v>
      </c>
      <c r="E22" s="74" t="s">
        <v>191</v>
      </c>
      <c r="F22" s="77"/>
    </row>
    <row r="23" spans="1:6" s="63" customFormat="1" ht="22.5" x14ac:dyDescent="0.25">
      <c r="A23" s="73">
        <v>42689</v>
      </c>
      <c r="B23" s="74" t="s">
        <v>187</v>
      </c>
      <c r="C23" s="75"/>
      <c r="D23" s="76">
        <v>12459732</v>
      </c>
      <c r="E23" s="74" t="s">
        <v>191</v>
      </c>
      <c r="F23" s="77"/>
    </row>
    <row r="24" spans="1:6" s="63" customFormat="1" ht="22.5" x14ac:dyDescent="0.25">
      <c r="A24" s="73">
        <v>42689</v>
      </c>
      <c r="B24" s="74" t="s">
        <v>188</v>
      </c>
      <c r="C24" s="75"/>
      <c r="D24" s="76">
        <v>10670580</v>
      </c>
      <c r="E24" s="74" t="s">
        <v>191</v>
      </c>
      <c r="F24" s="77"/>
    </row>
    <row r="25" spans="1:6" s="63" customFormat="1" ht="22.5" x14ac:dyDescent="0.25">
      <c r="A25" s="73">
        <v>42689</v>
      </c>
      <c r="B25" s="74" t="s">
        <v>189</v>
      </c>
      <c r="C25" s="75"/>
      <c r="D25" s="76">
        <v>12401638</v>
      </c>
      <c r="E25" s="74" t="s">
        <v>191</v>
      </c>
      <c r="F25" s="77"/>
    </row>
    <row r="26" spans="1:6" s="63" customFormat="1" ht="22.5" x14ac:dyDescent="0.25">
      <c r="A26" s="73">
        <v>42689</v>
      </c>
      <c r="B26" s="74" t="s">
        <v>190</v>
      </c>
      <c r="C26" s="75"/>
      <c r="D26" s="76">
        <v>9896784</v>
      </c>
      <c r="E26" s="74" t="s">
        <v>191</v>
      </c>
      <c r="F26" s="77"/>
    </row>
    <row r="27" spans="1:6" s="63" customFormat="1" ht="15" x14ac:dyDescent="0.25">
      <c r="A27" s="73">
        <v>42690</v>
      </c>
      <c r="B27" s="74" t="s">
        <v>660</v>
      </c>
      <c r="C27" s="75"/>
      <c r="D27" s="76">
        <v>14414089</v>
      </c>
      <c r="E27" s="74" t="s">
        <v>192</v>
      </c>
      <c r="F27" s="77"/>
    </row>
    <row r="28" spans="1:6" s="63" customFormat="1" ht="15" x14ac:dyDescent="0.25">
      <c r="A28" s="73">
        <v>42690</v>
      </c>
      <c r="B28" s="74" t="s">
        <v>661</v>
      </c>
      <c r="C28" s="75"/>
      <c r="D28" s="76">
        <v>18704981</v>
      </c>
      <c r="E28" s="74" t="s">
        <v>192</v>
      </c>
      <c r="F28" s="77"/>
    </row>
    <row r="29" spans="1:6" s="63" customFormat="1" ht="15" x14ac:dyDescent="0.25">
      <c r="A29" s="73">
        <v>42690</v>
      </c>
      <c r="B29" s="74" t="s">
        <v>662</v>
      </c>
      <c r="C29" s="75"/>
      <c r="D29" s="76">
        <v>30186491</v>
      </c>
      <c r="E29" s="74" t="s">
        <v>192</v>
      </c>
      <c r="F29" s="77"/>
    </row>
    <row r="30" spans="1:6" s="63" customFormat="1" ht="15" x14ac:dyDescent="0.25">
      <c r="A30" s="73">
        <v>42690</v>
      </c>
      <c r="B30" s="74" t="s">
        <v>663</v>
      </c>
      <c r="C30" s="75"/>
      <c r="D30" s="76">
        <v>30592030</v>
      </c>
      <c r="E30" s="74" t="s">
        <v>192</v>
      </c>
      <c r="F30" s="77"/>
    </row>
    <row r="31" spans="1:6" s="63" customFormat="1" ht="15" x14ac:dyDescent="0.25">
      <c r="A31" s="73">
        <v>42690</v>
      </c>
      <c r="B31" s="74" t="s">
        <v>664</v>
      </c>
      <c r="C31" s="75"/>
      <c r="D31" s="76">
        <v>31894040</v>
      </c>
      <c r="E31" s="74" t="s">
        <v>192</v>
      </c>
      <c r="F31" s="77"/>
    </row>
    <row r="32" spans="1:6" s="63" customFormat="1" ht="15" x14ac:dyDescent="0.25">
      <c r="A32" s="73">
        <v>42690</v>
      </c>
      <c r="B32" s="74" t="s">
        <v>665</v>
      </c>
      <c r="C32" s="75"/>
      <c r="D32" s="76">
        <v>34850881</v>
      </c>
      <c r="E32" s="74" t="s">
        <v>192</v>
      </c>
      <c r="F32" s="77"/>
    </row>
    <row r="33" spans="1:6" s="63" customFormat="1" ht="15" x14ac:dyDescent="0.25">
      <c r="A33" s="73">
        <v>42690</v>
      </c>
      <c r="B33" s="74" t="s">
        <v>666</v>
      </c>
      <c r="C33" s="75"/>
      <c r="D33" s="76">
        <v>34996570</v>
      </c>
      <c r="E33" s="74" t="s">
        <v>192</v>
      </c>
      <c r="F33" s="77"/>
    </row>
    <row r="34" spans="1:6" s="63" customFormat="1" ht="15" x14ac:dyDescent="0.25">
      <c r="A34" s="73">
        <v>42692</v>
      </c>
      <c r="B34" s="74" t="s">
        <v>667</v>
      </c>
      <c r="C34" s="76">
        <v>34996570</v>
      </c>
      <c r="D34" s="75"/>
      <c r="E34" s="74" t="s">
        <v>163</v>
      </c>
      <c r="F34" s="77"/>
    </row>
    <row r="35" spans="1:6" s="63" customFormat="1" ht="15" x14ac:dyDescent="0.25">
      <c r="A35" s="73">
        <v>42692</v>
      </c>
      <c r="B35" s="74" t="s">
        <v>663</v>
      </c>
      <c r="C35" s="76">
        <v>30592030</v>
      </c>
      <c r="D35" s="75"/>
      <c r="E35" s="74" t="s">
        <v>163</v>
      </c>
      <c r="F35" s="77"/>
    </row>
    <row r="36" spans="1:6" customFormat="1" ht="22.5" x14ac:dyDescent="0.25">
      <c r="A36" s="73">
        <v>42692</v>
      </c>
      <c r="B36" s="74" t="s">
        <v>164</v>
      </c>
      <c r="C36" s="75"/>
      <c r="D36" s="76">
        <v>35655400</v>
      </c>
      <c r="E36" s="74" t="s">
        <v>165</v>
      </c>
      <c r="F36" s="77"/>
    </row>
    <row r="37" spans="1:6" customFormat="1" ht="22.5" x14ac:dyDescent="0.25">
      <c r="A37" s="73">
        <v>42692</v>
      </c>
      <c r="B37" s="74" t="s">
        <v>164</v>
      </c>
      <c r="C37" s="75"/>
      <c r="D37" s="76">
        <v>69091990</v>
      </c>
      <c r="E37" s="74" t="s">
        <v>165</v>
      </c>
      <c r="F37" s="77"/>
    </row>
    <row r="38" spans="1:6" customFormat="1" ht="15" x14ac:dyDescent="0.25">
      <c r="A38" s="73">
        <v>42692</v>
      </c>
      <c r="B38" s="74" t="s">
        <v>152</v>
      </c>
      <c r="C38" s="75"/>
      <c r="D38" s="76">
        <v>166677280</v>
      </c>
      <c r="E38" s="74" t="s">
        <v>153</v>
      </c>
      <c r="F38" s="77"/>
    </row>
    <row r="39" spans="1:6" customFormat="1" ht="15" x14ac:dyDescent="0.25">
      <c r="A39" s="73">
        <v>42695</v>
      </c>
      <c r="B39" s="74" t="s">
        <v>166</v>
      </c>
      <c r="C39" s="76">
        <v>79901998</v>
      </c>
      <c r="D39" s="75"/>
      <c r="E39" s="74" t="s">
        <v>167</v>
      </c>
      <c r="F39" s="77"/>
    </row>
    <row r="40" spans="1:6" customFormat="1" ht="15" x14ac:dyDescent="0.25">
      <c r="A40" s="73">
        <v>42695</v>
      </c>
      <c r="B40" s="74" t="s">
        <v>168</v>
      </c>
      <c r="C40" s="76">
        <v>79207110</v>
      </c>
      <c r="D40" s="75"/>
      <c r="E40" s="74" t="s">
        <v>167</v>
      </c>
      <c r="F40" s="77"/>
    </row>
    <row r="41" spans="1:6" customFormat="1" ht="15" x14ac:dyDescent="0.25">
      <c r="A41" s="73">
        <v>42695</v>
      </c>
      <c r="B41" s="74" t="s">
        <v>169</v>
      </c>
      <c r="C41" s="75"/>
      <c r="D41" s="76">
        <v>37939085</v>
      </c>
      <c r="E41" s="74" t="s">
        <v>226</v>
      </c>
      <c r="F41" s="77"/>
    </row>
    <row r="42" spans="1:6" customFormat="1" ht="15" x14ac:dyDescent="0.25">
      <c r="A42" s="73">
        <v>42696</v>
      </c>
      <c r="B42" s="74" t="s">
        <v>170</v>
      </c>
      <c r="C42" s="75"/>
      <c r="D42" s="76">
        <v>24336375</v>
      </c>
      <c r="E42" s="74" t="s">
        <v>171</v>
      </c>
      <c r="F42" s="77"/>
    </row>
    <row r="43" spans="1:6" s="63" customFormat="1" ht="15" x14ac:dyDescent="0.25">
      <c r="A43" s="73">
        <v>42696</v>
      </c>
      <c r="B43" s="70" t="s">
        <v>193</v>
      </c>
      <c r="C43" s="78"/>
      <c r="D43" s="68">
        <v>37369720</v>
      </c>
      <c r="E43" s="74" t="s">
        <v>192</v>
      </c>
      <c r="F43" s="77"/>
    </row>
    <row r="44" spans="1:6" s="63" customFormat="1" ht="15" x14ac:dyDescent="0.25">
      <c r="A44" s="73">
        <v>42696</v>
      </c>
      <c r="B44" s="70" t="s">
        <v>194</v>
      </c>
      <c r="C44" s="78"/>
      <c r="D44" s="68">
        <v>30817977</v>
      </c>
      <c r="E44" s="74" t="s">
        <v>192</v>
      </c>
      <c r="F44" s="77"/>
    </row>
    <row r="45" spans="1:6" s="63" customFormat="1" ht="15" x14ac:dyDescent="0.25">
      <c r="A45" s="73">
        <v>42696</v>
      </c>
      <c r="B45" s="70" t="s">
        <v>195</v>
      </c>
      <c r="C45" s="78"/>
      <c r="D45" s="68">
        <v>13163789</v>
      </c>
      <c r="E45" s="74" t="s">
        <v>192</v>
      </c>
      <c r="F45" s="77"/>
    </row>
    <row r="46" spans="1:6" s="63" customFormat="1" ht="15" x14ac:dyDescent="0.25">
      <c r="A46" s="73">
        <v>42696</v>
      </c>
      <c r="B46" s="70" t="s">
        <v>196</v>
      </c>
      <c r="C46" s="78"/>
      <c r="D46" s="68">
        <v>14693403</v>
      </c>
      <c r="E46" s="74" t="s">
        <v>192</v>
      </c>
      <c r="F46" s="77"/>
    </row>
    <row r="47" spans="1:6" s="63" customFormat="1" ht="15" x14ac:dyDescent="0.25">
      <c r="A47" s="73">
        <v>42696</v>
      </c>
      <c r="B47" s="70" t="s">
        <v>197</v>
      </c>
      <c r="C47" s="78"/>
      <c r="D47" s="68">
        <v>30169383</v>
      </c>
      <c r="E47" s="74" t="s">
        <v>192</v>
      </c>
      <c r="F47" s="77"/>
    </row>
    <row r="48" spans="1:6" s="63" customFormat="1" ht="15" x14ac:dyDescent="0.25">
      <c r="A48" s="73">
        <v>42696</v>
      </c>
      <c r="B48" s="71" t="s">
        <v>198</v>
      </c>
      <c r="C48" s="78"/>
      <c r="D48" s="69">
        <v>29803058</v>
      </c>
      <c r="E48" s="74" t="s">
        <v>192</v>
      </c>
      <c r="F48" s="77"/>
    </row>
    <row r="49" spans="1:6" s="63" customFormat="1" ht="15" x14ac:dyDescent="0.25">
      <c r="A49" s="73">
        <v>42696</v>
      </c>
      <c r="B49" s="72" t="s">
        <v>199</v>
      </c>
      <c r="C49" s="78"/>
      <c r="D49" s="69">
        <v>37777453</v>
      </c>
      <c r="E49" s="74" t="s">
        <v>192</v>
      </c>
      <c r="F49" s="77"/>
    </row>
    <row r="50" spans="1:6" s="63" customFormat="1" ht="15" x14ac:dyDescent="0.25">
      <c r="A50" s="73">
        <v>42696</v>
      </c>
      <c r="B50" s="72" t="s">
        <v>200</v>
      </c>
      <c r="C50" s="78"/>
      <c r="D50" s="69">
        <v>31056541</v>
      </c>
      <c r="E50" s="74" t="s">
        <v>192</v>
      </c>
      <c r="F50" s="77"/>
    </row>
    <row r="51" spans="1:6" s="63" customFormat="1" ht="15" x14ac:dyDescent="0.25">
      <c r="A51" s="73">
        <v>42696</v>
      </c>
      <c r="B51" s="72" t="s">
        <v>201</v>
      </c>
      <c r="C51" s="78"/>
      <c r="D51" s="69">
        <v>30435232</v>
      </c>
      <c r="E51" s="74" t="s">
        <v>192</v>
      </c>
      <c r="F51" s="77"/>
    </row>
    <row r="52" spans="1:6" s="63" customFormat="1" ht="15" x14ac:dyDescent="0.25">
      <c r="A52" s="73">
        <v>42696</v>
      </c>
      <c r="B52" s="72" t="s">
        <v>202</v>
      </c>
      <c r="C52" s="78"/>
      <c r="D52" s="69">
        <v>31135046</v>
      </c>
      <c r="E52" s="74" t="s">
        <v>192</v>
      </c>
      <c r="F52" s="77"/>
    </row>
    <row r="53" spans="1:6" s="63" customFormat="1" ht="15" x14ac:dyDescent="0.25">
      <c r="A53" s="73">
        <v>42696</v>
      </c>
      <c r="B53" s="72" t="s">
        <v>203</v>
      </c>
      <c r="C53" s="78"/>
      <c r="D53" s="69">
        <v>16873723</v>
      </c>
      <c r="E53" s="74" t="s">
        <v>192</v>
      </c>
      <c r="F53" s="77"/>
    </row>
    <row r="54" spans="1:6" s="63" customFormat="1" ht="15" x14ac:dyDescent="0.25">
      <c r="A54" s="73">
        <v>42696</v>
      </c>
      <c r="B54" s="72" t="s">
        <v>204</v>
      </c>
      <c r="C54" s="78"/>
      <c r="D54" s="69">
        <v>31140955</v>
      </c>
      <c r="E54" s="74" t="s">
        <v>192</v>
      </c>
      <c r="F54" s="77"/>
    </row>
    <row r="55" spans="1:6" s="63" customFormat="1" ht="15" x14ac:dyDescent="0.25">
      <c r="A55" s="73">
        <v>42696</v>
      </c>
      <c r="B55" s="72" t="s">
        <v>205</v>
      </c>
      <c r="C55" s="78"/>
      <c r="D55" s="69">
        <v>29173940</v>
      </c>
      <c r="E55" s="74" t="s">
        <v>192</v>
      </c>
      <c r="F55" s="77"/>
    </row>
    <row r="56" spans="1:6" s="63" customFormat="1" ht="15" x14ac:dyDescent="0.25">
      <c r="A56" s="73">
        <v>42696</v>
      </c>
      <c r="B56" s="72" t="s">
        <v>206</v>
      </c>
      <c r="C56" s="78"/>
      <c r="D56" s="69">
        <v>28508516</v>
      </c>
      <c r="E56" s="74" t="s">
        <v>192</v>
      </c>
      <c r="F56" s="77"/>
    </row>
    <row r="57" spans="1:6" s="63" customFormat="1" ht="15" x14ac:dyDescent="0.25">
      <c r="A57" s="73">
        <v>42696</v>
      </c>
      <c r="B57" s="72" t="s">
        <v>207</v>
      </c>
      <c r="C57" s="78"/>
      <c r="D57" s="69">
        <v>29903977</v>
      </c>
      <c r="E57" s="74" t="s">
        <v>192</v>
      </c>
      <c r="F57" s="77"/>
    </row>
    <row r="58" spans="1:6" s="63" customFormat="1" ht="15" x14ac:dyDescent="0.25">
      <c r="A58" s="73">
        <v>42696</v>
      </c>
      <c r="B58" s="72" t="s">
        <v>208</v>
      </c>
      <c r="C58" s="78"/>
      <c r="D58" s="69">
        <v>12553567</v>
      </c>
      <c r="E58" s="74" t="s">
        <v>192</v>
      </c>
      <c r="F58" s="77"/>
    </row>
    <row r="59" spans="1:6" s="63" customFormat="1" ht="15" x14ac:dyDescent="0.25">
      <c r="A59" s="73">
        <v>42696</v>
      </c>
      <c r="B59" s="72" t="s">
        <v>209</v>
      </c>
      <c r="C59" s="78"/>
      <c r="D59" s="69">
        <v>30270500</v>
      </c>
      <c r="E59" s="74" t="s">
        <v>192</v>
      </c>
      <c r="F59" s="77"/>
    </row>
    <row r="60" spans="1:6" s="63" customFormat="1" ht="15" x14ac:dyDescent="0.25">
      <c r="A60" s="73">
        <v>42696</v>
      </c>
      <c r="B60" s="72" t="s">
        <v>197</v>
      </c>
      <c r="C60" s="78"/>
      <c r="D60" s="69">
        <v>12347635</v>
      </c>
      <c r="E60" s="74" t="s">
        <v>192</v>
      </c>
      <c r="F60" s="77"/>
    </row>
    <row r="61" spans="1:6" s="63" customFormat="1" ht="15" x14ac:dyDescent="0.25">
      <c r="A61" s="73">
        <v>42696</v>
      </c>
      <c r="B61" s="72" t="s">
        <v>210</v>
      </c>
      <c r="C61" s="78"/>
      <c r="D61" s="69">
        <v>10224128</v>
      </c>
      <c r="E61" s="74" t="s">
        <v>192</v>
      </c>
      <c r="F61" s="77"/>
    </row>
    <row r="62" spans="1:6" s="63" customFormat="1" ht="15" x14ac:dyDescent="0.25">
      <c r="A62" s="73">
        <v>42696</v>
      </c>
      <c r="B62" s="72" t="s">
        <v>211</v>
      </c>
      <c r="C62" s="78"/>
      <c r="D62" s="69">
        <v>14622421</v>
      </c>
      <c r="E62" s="74" t="s">
        <v>192</v>
      </c>
      <c r="F62" s="77"/>
    </row>
    <row r="63" spans="1:6" s="63" customFormat="1" ht="15" x14ac:dyDescent="0.25">
      <c r="A63" s="73">
        <v>42696</v>
      </c>
      <c r="B63" s="72" t="s">
        <v>212</v>
      </c>
      <c r="C63" s="78"/>
      <c r="D63" s="69">
        <v>14904252</v>
      </c>
      <c r="E63" s="74" t="s">
        <v>192</v>
      </c>
      <c r="F63" s="77"/>
    </row>
    <row r="64" spans="1:6" s="63" customFormat="1" ht="15" x14ac:dyDescent="0.25">
      <c r="A64" s="73">
        <v>42696</v>
      </c>
      <c r="B64" s="72" t="s">
        <v>213</v>
      </c>
      <c r="C64" s="78"/>
      <c r="D64" s="69">
        <v>41878923</v>
      </c>
      <c r="E64" s="74" t="s">
        <v>192</v>
      </c>
      <c r="F64" s="77"/>
    </row>
    <row r="65" spans="1:6" s="63" customFormat="1" ht="15" x14ac:dyDescent="0.25">
      <c r="A65" s="73">
        <v>42696</v>
      </c>
      <c r="B65" s="72" t="s">
        <v>214</v>
      </c>
      <c r="C65" s="78"/>
      <c r="D65" s="69">
        <v>32117567</v>
      </c>
      <c r="E65" s="74" t="s">
        <v>192</v>
      </c>
      <c r="F65" s="77"/>
    </row>
    <row r="66" spans="1:6" s="63" customFormat="1" ht="15" x14ac:dyDescent="0.25">
      <c r="A66" s="73">
        <v>42696</v>
      </c>
      <c r="B66" s="72" t="s">
        <v>215</v>
      </c>
      <c r="C66" s="78"/>
      <c r="D66" s="69">
        <v>37175041</v>
      </c>
      <c r="E66" s="74" t="s">
        <v>192</v>
      </c>
      <c r="F66" s="77"/>
    </row>
    <row r="67" spans="1:6" s="63" customFormat="1" ht="15" x14ac:dyDescent="0.25">
      <c r="A67" s="73">
        <v>42696</v>
      </c>
      <c r="B67" s="72" t="s">
        <v>216</v>
      </c>
      <c r="C67" s="78"/>
      <c r="D67" s="69">
        <v>36446698</v>
      </c>
      <c r="E67" s="74" t="s">
        <v>192</v>
      </c>
      <c r="F67" s="77"/>
    </row>
    <row r="68" spans="1:6" s="63" customFormat="1" ht="15" x14ac:dyDescent="0.25">
      <c r="A68" s="73">
        <v>42696</v>
      </c>
      <c r="B68" s="72" t="s">
        <v>217</v>
      </c>
      <c r="C68" s="78"/>
      <c r="D68" s="69">
        <v>23251451</v>
      </c>
      <c r="E68" s="74" t="s">
        <v>192</v>
      </c>
      <c r="F68" s="77"/>
    </row>
    <row r="69" spans="1:6" s="63" customFormat="1" ht="15" x14ac:dyDescent="0.25">
      <c r="A69" s="73">
        <v>42696</v>
      </c>
      <c r="B69" s="72" t="s">
        <v>218</v>
      </c>
      <c r="C69" s="78"/>
      <c r="D69" s="69">
        <v>37520810</v>
      </c>
      <c r="E69" s="74" t="s">
        <v>192</v>
      </c>
      <c r="F69" s="77"/>
    </row>
    <row r="70" spans="1:6" s="63" customFormat="1" ht="15" x14ac:dyDescent="0.25">
      <c r="A70" s="73">
        <v>42696</v>
      </c>
      <c r="B70" s="72" t="s">
        <v>219</v>
      </c>
      <c r="C70" s="78"/>
      <c r="D70" s="69">
        <v>39281835</v>
      </c>
      <c r="E70" s="74" t="s">
        <v>192</v>
      </c>
      <c r="F70" s="77"/>
    </row>
    <row r="71" spans="1:6" s="63" customFormat="1" ht="15" x14ac:dyDescent="0.25">
      <c r="A71" s="73">
        <v>42696</v>
      </c>
      <c r="B71" s="72" t="s">
        <v>220</v>
      </c>
      <c r="C71" s="78"/>
      <c r="D71" s="69">
        <v>39858128</v>
      </c>
      <c r="E71" s="74" t="s">
        <v>192</v>
      </c>
      <c r="F71" s="77"/>
    </row>
    <row r="72" spans="1:6" s="63" customFormat="1" ht="15" x14ac:dyDescent="0.25">
      <c r="A72" s="73">
        <v>42696</v>
      </c>
      <c r="B72" s="72" t="s">
        <v>221</v>
      </c>
      <c r="C72" s="78"/>
      <c r="D72" s="69">
        <v>30926381</v>
      </c>
      <c r="E72" s="74" t="s">
        <v>192</v>
      </c>
      <c r="F72" s="77"/>
    </row>
    <row r="73" spans="1:6" s="63" customFormat="1" ht="15" x14ac:dyDescent="0.25">
      <c r="A73" s="73">
        <v>42696</v>
      </c>
      <c r="B73" s="72" t="s">
        <v>222</v>
      </c>
      <c r="C73" s="78"/>
      <c r="D73" s="69">
        <v>30597531</v>
      </c>
      <c r="E73" s="74" t="s">
        <v>192</v>
      </c>
      <c r="F73" s="77"/>
    </row>
    <row r="74" spans="1:6" s="63" customFormat="1" ht="15" x14ac:dyDescent="0.25">
      <c r="A74" s="73">
        <v>42696</v>
      </c>
      <c r="B74" s="72" t="s">
        <v>223</v>
      </c>
      <c r="C74" s="78"/>
      <c r="D74" s="69">
        <v>36772468</v>
      </c>
      <c r="E74" s="74" t="s">
        <v>192</v>
      </c>
      <c r="F74" s="77"/>
    </row>
    <row r="75" spans="1:6" customFormat="1" ht="15" x14ac:dyDescent="0.25">
      <c r="A75" s="73">
        <v>42698</v>
      </c>
      <c r="B75" s="74" t="s">
        <v>172</v>
      </c>
      <c r="C75" s="76">
        <v>6000000</v>
      </c>
      <c r="D75" s="75"/>
      <c r="E75" s="74" t="s">
        <v>224</v>
      </c>
      <c r="F75" s="77"/>
    </row>
    <row r="76" spans="1:6" customFormat="1" ht="15" x14ac:dyDescent="0.25">
      <c r="A76" s="73">
        <v>42698</v>
      </c>
      <c r="B76" s="74" t="s">
        <v>668</v>
      </c>
      <c r="C76" s="75"/>
      <c r="D76" s="76">
        <v>30592030</v>
      </c>
      <c r="E76" s="74" t="s">
        <v>173</v>
      </c>
      <c r="F76" s="77"/>
    </row>
    <row r="77" spans="1:6" customFormat="1" ht="15" x14ac:dyDescent="0.25">
      <c r="A77" s="73">
        <v>42698</v>
      </c>
      <c r="B77" s="74" t="s">
        <v>666</v>
      </c>
      <c r="C77" s="75"/>
      <c r="D77" s="76">
        <v>34996570</v>
      </c>
      <c r="E77" s="74" t="s">
        <v>174</v>
      </c>
      <c r="F77" s="77"/>
    </row>
    <row r="78" spans="1:6" customFormat="1" ht="22.5" x14ac:dyDescent="0.25">
      <c r="A78" s="73">
        <v>42698</v>
      </c>
      <c r="B78" s="74" t="s">
        <v>168</v>
      </c>
      <c r="C78" s="75"/>
      <c r="D78" s="76">
        <v>78407110</v>
      </c>
      <c r="E78" s="74" t="s">
        <v>175</v>
      </c>
      <c r="F78" s="77"/>
    </row>
    <row r="79" spans="1:6" customFormat="1" ht="22.5" x14ac:dyDescent="0.25">
      <c r="A79" s="73">
        <v>42698</v>
      </c>
      <c r="B79" s="74" t="s">
        <v>166</v>
      </c>
      <c r="C79" s="75"/>
      <c r="D79" s="76">
        <v>79101998</v>
      </c>
      <c r="E79" s="74" t="s">
        <v>176</v>
      </c>
      <c r="F79" s="77"/>
    </row>
    <row r="80" spans="1:6" customFormat="1" ht="15" x14ac:dyDescent="0.25">
      <c r="A80" s="73">
        <v>42702</v>
      </c>
      <c r="B80" s="74" t="s">
        <v>177</v>
      </c>
      <c r="C80" s="75"/>
      <c r="D80" s="76">
        <v>21240000</v>
      </c>
      <c r="E80" s="74" t="s">
        <v>178</v>
      </c>
      <c r="F80" s="77"/>
    </row>
    <row r="81" spans="1:6" customFormat="1" ht="15" x14ac:dyDescent="0.25">
      <c r="A81" s="73">
        <v>42702</v>
      </c>
      <c r="B81" s="74" t="s">
        <v>152</v>
      </c>
      <c r="C81" s="75"/>
      <c r="D81" s="76">
        <v>103405280</v>
      </c>
      <c r="E81" s="74" t="s">
        <v>153</v>
      </c>
      <c r="F81" s="77"/>
    </row>
    <row r="82" spans="1:6" customFormat="1" ht="15" x14ac:dyDescent="0.25">
      <c r="A82" s="73">
        <v>42703</v>
      </c>
      <c r="B82" s="74" t="s">
        <v>179</v>
      </c>
      <c r="C82" s="75"/>
      <c r="D82" s="76">
        <v>8624000</v>
      </c>
      <c r="E82" s="74" t="s">
        <v>180</v>
      </c>
      <c r="F82" s="77"/>
    </row>
    <row r="83" spans="1:6" s="63" customFormat="1" ht="22.5" x14ac:dyDescent="0.25">
      <c r="A83" s="73">
        <v>42703</v>
      </c>
      <c r="B83" s="79" t="s">
        <v>227</v>
      </c>
      <c r="C83" s="75"/>
      <c r="D83" s="76">
        <v>38417025</v>
      </c>
      <c r="E83" s="74" t="s">
        <v>181</v>
      </c>
      <c r="F83" s="77"/>
    </row>
    <row r="84" spans="1:6" s="63" customFormat="1" ht="15" x14ac:dyDescent="0.25">
      <c r="A84" s="73">
        <v>42703</v>
      </c>
      <c r="B84" s="74" t="s">
        <v>182</v>
      </c>
      <c r="C84" s="75"/>
      <c r="D84" s="76">
        <v>78624800</v>
      </c>
      <c r="E84" s="74" t="s">
        <v>183</v>
      </c>
      <c r="F84" s="77"/>
    </row>
    <row r="85" spans="1:6" s="63" customFormat="1" ht="22.5" x14ac:dyDescent="0.25">
      <c r="A85" s="73">
        <v>42704</v>
      </c>
      <c r="B85" s="74" t="s">
        <v>184</v>
      </c>
      <c r="C85" s="75"/>
      <c r="D85" s="76">
        <v>18011500</v>
      </c>
      <c r="E85" s="74" t="s">
        <v>185</v>
      </c>
      <c r="F85" s="77"/>
    </row>
    <row r="86" spans="1:6" s="63" customFormat="1" ht="15" x14ac:dyDescent="0.25">
      <c r="A86" s="73">
        <v>42704</v>
      </c>
      <c r="B86" s="74" t="s">
        <v>160</v>
      </c>
      <c r="C86" s="75"/>
      <c r="D86" s="76">
        <v>219596150</v>
      </c>
      <c r="E86" s="74" t="s">
        <v>669</v>
      </c>
      <c r="F86" s="77"/>
    </row>
  </sheetData>
  <mergeCells count="4">
    <mergeCell ref="A10:B10"/>
    <mergeCell ref="C10:D10"/>
    <mergeCell ref="E10:E11"/>
    <mergeCell ref="F10:F11"/>
  </mergeCells>
  <pageMargins left="0.5" right="0.2" top="0.11" bottom="0.25" header="0.11" footer="0.16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8"/>
  <sheetViews>
    <sheetView topLeftCell="A37" workbookViewId="0">
      <selection sqref="A1:XFD1048576"/>
    </sheetView>
  </sheetViews>
  <sheetFormatPr defaultRowHeight="15" x14ac:dyDescent="0.25"/>
  <cols>
    <col min="1" max="1" width="6.28515625" style="63" customWidth="1"/>
    <col min="2" max="2" width="35.28515625" style="63" customWidth="1"/>
    <col min="3" max="3" width="22.5703125" style="63" customWidth="1"/>
    <col min="4" max="4" width="23.28515625" style="63" customWidth="1"/>
    <col min="5" max="5" width="22.7109375" style="63" customWidth="1"/>
    <col min="6" max="6" width="22.85546875" style="63" bestFit="1" customWidth="1"/>
    <col min="7" max="7" width="11.85546875" style="63" bestFit="1" customWidth="1"/>
    <col min="8" max="16384" width="9.140625" style="63"/>
  </cols>
  <sheetData>
    <row r="1" spans="1:9" ht="15.75" x14ac:dyDescent="0.25">
      <c r="A1" s="6"/>
      <c r="B1" s="83"/>
      <c r="C1" s="83"/>
      <c r="D1" s="84" t="s">
        <v>9</v>
      </c>
      <c r="E1" s="83"/>
      <c r="F1" s="83"/>
      <c r="G1" s="83"/>
      <c r="H1" s="85"/>
      <c r="I1" s="85"/>
    </row>
    <row r="2" spans="1:9" ht="15.75" x14ac:dyDescent="0.25">
      <c r="A2" s="6"/>
      <c r="B2" s="83"/>
      <c r="C2" s="83"/>
      <c r="D2" s="84" t="s">
        <v>255</v>
      </c>
      <c r="E2" s="83"/>
      <c r="F2" s="83"/>
      <c r="G2" s="83"/>
      <c r="H2" s="85"/>
      <c r="I2" s="85"/>
    </row>
    <row r="3" spans="1:9" ht="15.75" x14ac:dyDescent="0.25">
      <c r="A3" s="6"/>
      <c r="B3" s="86"/>
      <c r="C3" s="86"/>
      <c r="D3" s="86"/>
      <c r="E3" s="86"/>
      <c r="F3" s="6"/>
      <c r="G3" s="6"/>
    </row>
    <row r="4" spans="1:9" ht="15.75" x14ac:dyDescent="0.25">
      <c r="A4" s="234" t="s">
        <v>256</v>
      </c>
      <c r="B4" s="234"/>
      <c r="C4" s="234"/>
      <c r="D4" s="234"/>
      <c r="E4" s="234"/>
      <c r="F4" s="234"/>
      <c r="G4" s="87"/>
    </row>
    <row r="5" spans="1:9" ht="15.75" x14ac:dyDescent="0.25">
      <c r="A5" s="234" t="s">
        <v>257</v>
      </c>
      <c r="B5" s="234"/>
      <c r="C5" s="234"/>
      <c r="D5" s="234"/>
      <c r="E5" s="234"/>
      <c r="F5" s="234"/>
      <c r="G5" s="87"/>
    </row>
    <row r="6" spans="1:9" ht="15.75" x14ac:dyDescent="0.25">
      <c r="A6" s="6"/>
      <c r="B6" s="6"/>
      <c r="C6" s="86"/>
      <c r="D6" s="88"/>
      <c r="E6" s="86"/>
      <c r="F6" s="86" t="s">
        <v>258</v>
      </c>
      <c r="G6" s="6"/>
    </row>
    <row r="7" spans="1:9" ht="15.75" x14ac:dyDescent="0.25">
      <c r="A7" s="6"/>
      <c r="B7" s="6"/>
      <c r="C7" s="86"/>
      <c r="D7" s="86"/>
      <c r="E7" s="86"/>
      <c r="F7" s="86"/>
      <c r="G7" s="6"/>
    </row>
    <row r="8" spans="1:9" ht="15.75" x14ac:dyDescent="0.25">
      <c r="A8" s="6" t="s">
        <v>259</v>
      </c>
      <c r="B8" s="6"/>
      <c r="C8" s="6"/>
      <c r="D8" s="6"/>
      <c r="E8" s="6"/>
      <c r="F8" s="6"/>
      <c r="G8" s="6"/>
    </row>
    <row r="9" spans="1:9" ht="15.75" x14ac:dyDescent="0.25">
      <c r="A9" s="6" t="s">
        <v>260</v>
      </c>
      <c r="B9" s="6"/>
      <c r="C9" s="6"/>
      <c r="D9" s="6"/>
      <c r="E9" s="89" t="s">
        <v>150</v>
      </c>
      <c r="F9" s="6"/>
      <c r="G9" s="65" t="s">
        <v>46</v>
      </c>
    </row>
    <row r="10" spans="1:9" ht="30" x14ac:dyDescent="0.25">
      <c r="A10" s="90" t="s">
        <v>15</v>
      </c>
      <c r="B10" s="91" t="s">
        <v>261</v>
      </c>
      <c r="C10" s="92" t="s">
        <v>262</v>
      </c>
      <c r="D10" s="92" t="s">
        <v>263</v>
      </c>
      <c r="E10" s="93" t="s">
        <v>264</v>
      </c>
      <c r="F10" s="93" t="s">
        <v>265</v>
      </c>
      <c r="G10" s="92" t="s">
        <v>48</v>
      </c>
    </row>
    <row r="11" spans="1:9" ht="15.75" x14ac:dyDescent="0.25">
      <c r="A11" s="94"/>
      <c r="B11" s="95" t="s">
        <v>266</v>
      </c>
      <c r="C11" s="96"/>
      <c r="D11" s="97"/>
      <c r="E11" s="96"/>
      <c r="F11" s="98"/>
      <c r="G11" s="99"/>
    </row>
    <row r="12" spans="1:9" ht="15.75" x14ac:dyDescent="0.25">
      <c r="A12" s="94" t="s">
        <v>230</v>
      </c>
      <c r="B12" s="16" t="s">
        <v>267</v>
      </c>
      <c r="C12" s="100">
        <v>80000000</v>
      </c>
      <c r="D12" s="101">
        <v>79000000</v>
      </c>
      <c r="E12" s="102">
        <v>80000000</v>
      </c>
      <c r="F12" s="101">
        <v>63600000</v>
      </c>
      <c r="G12" s="96"/>
    </row>
    <row r="13" spans="1:9" ht="15.75" x14ac:dyDescent="0.25">
      <c r="A13" s="94" t="s">
        <v>228</v>
      </c>
      <c r="B13" s="16" t="s">
        <v>268</v>
      </c>
      <c r="C13" s="100">
        <v>80000000</v>
      </c>
      <c r="D13" s="101">
        <v>79500000</v>
      </c>
      <c r="E13" s="102">
        <v>80000000</v>
      </c>
      <c r="F13" s="101">
        <v>63200000</v>
      </c>
      <c r="G13" s="96"/>
    </row>
    <row r="14" spans="1:9" ht="15.75" x14ac:dyDescent="0.25">
      <c r="A14" s="94" t="s">
        <v>229</v>
      </c>
      <c r="B14" s="16" t="s">
        <v>269</v>
      </c>
      <c r="C14" s="100">
        <v>80000000</v>
      </c>
      <c r="D14" s="101">
        <v>79163177</v>
      </c>
      <c r="E14" s="102">
        <v>80000000</v>
      </c>
      <c r="F14" s="101">
        <v>70200000</v>
      </c>
      <c r="G14" s="96"/>
    </row>
    <row r="15" spans="1:9" ht="15.75" x14ac:dyDescent="0.25">
      <c r="A15" s="94" t="s">
        <v>231</v>
      </c>
      <c r="B15" s="16" t="s">
        <v>270</v>
      </c>
      <c r="C15" s="100">
        <v>80000000</v>
      </c>
      <c r="D15" s="101">
        <v>79580588</v>
      </c>
      <c r="E15" s="102">
        <v>80000000</v>
      </c>
      <c r="F15" s="101">
        <v>37390000</v>
      </c>
      <c r="G15" s="96"/>
    </row>
    <row r="16" spans="1:9" ht="15.75" x14ac:dyDescent="0.25">
      <c r="A16" s="94" t="s">
        <v>232</v>
      </c>
      <c r="B16" s="16" t="s">
        <v>271</v>
      </c>
      <c r="C16" s="100">
        <v>80000000</v>
      </c>
      <c r="D16" s="101">
        <v>80000000</v>
      </c>
      <c r="E16" s="102">
        <v>80000000</v>
      </c>
      <c r="F16" s="101">
        <v>41344325</v>
      </c>
      <c r="G16" s="96"/>
    </row>
    <row r="17" spans="1:7" ht="15.75" x14ac:dyDescent="0.25">
      <c r="A17" s="94" t="s">
        <v>233</v>
      </c>
      <c r="B17" s="16" t="s">
        <v>272</v>
      </c>
      <c r="C17" s="100">
        <v>80000000</v>
      </c>
      <c r="D17" s="101">
        <v>79101698</v>
      </c>
      <c r="E17" s="102">
        <v>80000000</v>
      </c>
      <c r="F17" s="101">
        <v>79101698</v>
      </c>
      <c r="G17" s="96"/>
    </row>
    <row r="18" spans="1:7" ht="15.75" x14ac:dyDescent="0.25">
      <c r="A18" s="94" t="s">
        <v>234</v>
      </c>
      <c r="B18" s="16" t="s">
        <v>273</v>
      </c>
      <c r="C18" s="100">
        <v>80000000</v>
      </c>
      <c r="D18" s="101">
        <v>72621867</v>
      </c>
      <c r="E18" s="102">
        <v>80000000</v>
      </c>
      <c r="F18" s="101">
        <v>70877000</v>
      </c>
      <c r="G18" s="96"/>
    </row>
    <row r="19" spans="1:7" ht="15.75" x14ac:dyDescent="0.25">
      <c r="A19" s="94" t="s">
        <v>235</v>
      </c>
      <c r="B19" s="16" t="s">
        <v>274</v>
      </c>
      <c r="C19" s="100">
        <v>80000000</v>
      </c>
      <c r="D19" s="101">
        <v>69753142</v>
      </c>
      <c r="E19" s="102">
        <v>80000000</v>
      </c>
      <c r="F19" s="101">
        <v>62100000</v>
      </c>
      <c r="G19" s="96"/>
    </row>
    <row r="20" spans="1:7" ht="15.75" x14ac:dyDescent="0.25">
      <c r="A20" s="94" t="s">
        <v>236</v>
      </c>
      <c r="B20" s="16" t="s">
        <v>275</v>
      </c>
      <c r="C20" s="100">
        <v>80000000</v>
      </c>
      <c r="D20" s="101">
        <v>79954619</v>
      </c>
      <c r="E20" s="102">
        <v>80000000</v>
      </c>
      <c r="F20" s="101">
        <v>79000000</v>
      </c>
      <c r="G20" s="96"/>
    </row>
    <row r="21" spans="1:7" ht="15.75" x14ac:dyDescent="0.25">
      <c r="A21" s="94" t="s">
        <v>237</v>
      </c>
      <c r="B21" s="16" t="s">
        <v>276</v>
      </c>
      <c r="C21" s="100">
        <v>80000000</v>
      </c>
      <c r="D21" s="101">
        <v>80000000</v>
      </c>
      <c r="E21" s="102">
        <v>80000000</v>
      </c>
      <c r="F21" s="101">
        <v>45000000</v>
      </c>
      <c r="G21" s="96"/>
    </row>
    <row r="22" spans="1:7" ht="15.75" x14ac:dyDescent="0.25">
      <c r="A22" s="94" t="s">
        <v>238</v>
      </c>
      <c r="B22" s="16" t="s">
        <v>277</v>
      </c>
      <c r="C22" s="100">
        <v>80000000</v>
      </c>
      <c r="D22" s="101">
        <v>79428709</v>
      </c>
      <c r="E22" s="102">
        <v>80000000</v>
      </c>
      <c r="F22" s="101">
        <v>54653000</v>
      </c>
      <c r="G22" s="96"/>
    </row>
    <row r="23" spans="1:7" ht="15.75" x14ac:dyDescent="0.25">
      <c r="A23" s="94" t="s">
        <v>239</v>
      </c>
      <c r="B23" s="16" t="s">
        <v>278</v>
      </c>
      <c r="C23" s="100">
        <v>80000000</v>
      </c>
      <c r="D23" s="101">
        <v>75494285</v>
      </c>
      <c r="E23" s="102">
        <v>80000000</v>
      </c>
      <c r="F23" s="101">
        <v>74694285</v>
      </c>
      <c r="G23" s="96"/>
    </row>
    <row r="24" spans="1:7" ht="15.75" x14ac:dyDescent="0.25">
      <c r="A24" s="94" t="s">
        <v>240</v>
      </c>
      <c r="B24" s="16" t="s">
        <v>279</v>
      </c>
      <c r="C24" s="100">
        <v>80000000</v>
      </c>
      <c r="D24" s="101">
        <v>74555648</v>
      </c>
      <c r="E24" s="102">
        <v>80000000</v>
      </c>
      <c r="F24" s="101"/>
      <c r="G24" s="96"/>
    </row>
    <row r="25" spans="1:7" ht="15.75" x14ac:dyDescent="0.25">
      <c r="A25" s="94" t="s">
        <v>280</v>
      </c>
      <c r="B25" s="16" t="s">
        <v>281</v>
      </c>
      <c r="C25" s="100">
        <v>80000000</v>
      </c>
      <c r="D25" s="101">
        <v>79207110</v>
      </c>
      <c r="E25" s="102">
        <v>80000000</v>
      </c>
      <c r="F25" s="101">
        <v>78624800</v>
      </c>
      <c r="G25" s="96"/>
    </row>
    <row r="26" spans="1:7" ht="15.75" x14ac:dyDescent="0.25">
      <c r="A26" s="94" t="s">
        <v>282</v>
      </c>
      <c r="B26" s="16" t="s">
        <v>283</v>
      </c>
      <c r="C26" s="100">
        <v>80000000</v>
      </c>
      <c r="D26" s="103">
        <v>78805044</v>
      </c>
      <c r="E26" s="102">
        <v>80000000</v>
      </c>
      <c r="F26" s="101">
        <v>78005044</v>
      </c>
      <c r="G26" s="96"/>
    </row>
    <row r="27" spans="1:7" ht="15.75" x14ac:dyDescent="0.25">
      <c r="A27" s="94" t="s">
        <v>284</v>
      </c>
      <c r="B27" s="16" t="s">
        <v>285</v>
      </c>
      <c r="C27" s="100">
        <v>80000000</v>
      </c>
      <c r="D27" s="104">
        <v>79812294</v>
      </c>
      <c r="E27" s="102">
        <v>80000000</v>
      </c>
      <c r="F27" s="104">
        <v>79812294</v>
      </c>
      <c r="G27" s="96"/>
    </row>
    <row r="28" spans="1:7" ht="15.75" x14ac:dyDescent="0.25">
      <c r="A28" s="94" t="s">
        <v>286</v>
      </c>
      <c r="B28" s="16" t="s">
        <v>287</v>
      </c>
      <c r="C28" s="100">
        <v>80000000</v>
      </c>
      <c r="D28" s="101">
        <v>79912745</v>
      </c>
      <c r="E28" s="102">
        <v>80000000</v>
      </c>
      <c r="F28" s="101">
        <v>79112754</v>
      </c>
      <c r="G28" s="96"/>
    </row>
    <row r="29" spans="1:7" ht="15.75" x14ac:dyDescent="0.25">
      <c r="A29" s="94" t="s">
        <v>288</v>
      </c>
      <c r="B29" s="16" t="s">
        <v>289</v>
      </c>
      <c r="C29" s="100">
        <v>80000000</v>
      </c>
      <c r="D29" s="101">
        <v>78484442</v>
      </c>
      <c r="E29" s="102">
        <v>80000000</v>
      </c>
      <c r="F29" s="101">
        <v>77684442</v>
      </c>
      <c r="G29" s="96"/>
    </row>
    <row r="30" spans="1:7" ht="15.75" x14ac:dyDescent="0.25">
      <c r="A30" s="94" t="s">
        <v>290</v>
      </c>
      <c r="B30" s="16" t="s">
        <v>291</v>
      </c>
      <c r="C30" s="100">
        <v>80000000</v>
      </c>
      <c r="D30" s="104">
        <v>77961963</v>
      </c>
      <c r="E30" s="102">
        <v>80000000</v>
      </c>
      <c r="F30" s="101">
        <v>35846464</v>
      </c>
      <c r="G30" s="96"/>
    </row>
    <row r="31" spans="1:7" ht="15.75" x14ac:dyDescent="0.25">
      <c r="A31" s="94" t="s">
        <v>292</v>
      </c>
      <c r="B31" s="16" t="s">
        <v>293</v>
      </c>
      <c r="C31" s="100">
        <v>80000000</v>
      </c>
      <c r="D31" s="101">
        <v>79000000</v>
      </c>
      <c r="E31" s="102">
        <v>80000000</v>
      </c>
      <c r="F31" s="101"/>
      <c r="G31" s="96"/>
    </row>
    <row r="32" spans="1:7" ht="15.75" x14ac:dyDescent="0.25">
      <c r="A32" s="94" t="s">
        <v>294</v>
      </c>
      <c r="B32" s="16" t="s">
        <v>295</v>
      </c>
      <c r="C32" s="100">
        <v>80000000</v>
      </c>
      <c r="D32" s="101">
        <v>76028254</v>
      </c>
      <c r="E32" s="102">
        <v>80000000</v>
      </c>
      <c r="F32" s="101">
        <v>58200000</v>
      </c>
      <c r="G32" s="99"/>
    </row>
    <row r="33" spans="1:7" ht="15.75" x14ac:dyDescent="0.25">
      <c r="A33" s="94"/>
      <c r="B33" s="95" t="s">
        <v>296</v>
      </c>
      <c r="C33" s="100"/>
      <c r="D33" s="105"/>
      <c r="E33" s="102"/>
      <c r="F33" s="101"/>
      <c r="G33" s="99"/>
    </row>
    <row r="34" spans="1:7" ht="45" x14ac:dyDescent="0.25">
      <c r="A34" s="94" t="s">
        <v>297</v>
      </c>
      <c r="B34" s="16" t="s">
        <v>298</v>
      </c>
      <c r="C34" s="100">
        <v>300000000</v>
      </c>
      <c r="D34" s="106" t="s">
        <v>299</v>
      </c>
      <c r="E34" s="100">
        <v>300000000</v>
      </c>
      <c r="F34" s="107">
        <v>125370524</v>
      </c>
      <c r="G34" s="99"/>
    </row>
    <row r="35" spans="1:7" ht="30" x14ac:dyDescent="0.25">
      <c r="A35" s="94" t="s">
        <v>300</v>
      </c>
      <c r="B35" s="16" t="s">
        <v>301</v>
      </c>
      <c r="C35" s="100">
        <v>1729000000</v>
      </c>
      <c r="D35" s="106" t="s">
        <v>299</v>
      </c>
      <c r="E35" s="100">
        <v>1729000000</v>
      </c>
      <c r="F35" s="107">
        <v>221260192</v>
      </c>
      <c r="G35" s="99"/>
    </row>
    <row r="36" spans="1:7" ht="15.75" x14ac:dyDescent="0.25">
      <c r="A36" s="94"/>
      <c r="B36" s="95" t="s">
        <v>302</v>
      </c>
      <c r="C36" s="100"/>
      <c r="D36" s="102"/>
      <c r="E36" s="100"/>
      <c r="F36" s="108"/>
      <c r="G36" s="99"/>
    </row>
    <row r="37" spans="1:7" ht="15.75" x14ac:dyDescent="0.25">
      <c r="A37" s="94" t="s">
        <v>303</v>
      </c>
      <c r="B37" s="16" t="s">
        <v>304</v>
      </c>
      <c r="C37" s="100">
        <v>200000000</v>
      </c>
      <c r="D37" s="109">
        <v>146413200</v>
      </c>
      <c r="E37" s="100">
        <v>200000000</v>
      </c>
      <c r="F37" s="108"/>
      <c r="G37" s="99"/>
    </row>
    <row r="38" spans="1:7" ht="15.75" x14ac:dyDescent="0.25">
      <c r="A38" s="94"/>
      <c r="B38" s="110" t="s">
        <v>305</v>
      </c>
      <c r="C38" s="100"/>
      <c r="D38" s="111"/>
      <c r="E38" s="100"/>
      <c r="F38" s="107"/>
      <c r="G38" s="96"/>
    </row>
    <row r="39" spans="1:7" ht="30" x14ac:dyDescent="0.25">
      <c r="A39" s="94" t="s">
        <v>306</v>
      </c>
      <c r="B39" s="16" t="s">
        <v>307</v>
      </c>
      <c r="C39" s="100">
        <v>349000000</v>
      </c>
      <c r="D39" s="107">
        <v>319400000</v>
      </c>
      <c r="E39" s="107">
        <v>319400000</v>
      </c>
      <c r="F39" s="107">
        <v>223624800</v>
      </c>
      <c r="G39" s="96"/>
    </row>
    <row r="40" spans="1:7" ht="15.75" x14ac:dyDescent="0.25">
      <c r="A40" s="94"/>
      <c r="B40" s="110" t="s">
        <v>308</v>
      </c>
      <c r="C40" s="100"/>
      <c r="D40" s="111"/>
      <c r="E40" s="100"/>
      <c r="F40" s="107"/>
      <c r="G40" s="96"/>
    </row>
    <row r="41" spans="1:7" ht="60" x14ac:dyDescent="0.25">
      <c r="A41" s="94" t="s">
        <v>309</v>
      </c>
      <c r="B41" s="16" t="s">
        <v>310</v>
      </c>
      <c r="C41" s="100">
        <v>3263000000</v>
      </c>
      <c r="D41" s="107">
        <v>3210000000</v>
      </c>
      <c r="E41" s="100">
        <v>3263000000</v>
      </c>
      <c r="F41" s="107">
        <v>50740000</v>
      </c>
      <c r="G41" s="96"/>
    </row>
    <row r="42" spans="1:7" ht="15.75" x14ac:dyDescent="0.25">
      <c r="A42" s="94"/>
      <c r="B42" s="110" t="s">
        <v>311</v>
      </c>
      <c r="C42" s="100"/>
      <c r="D42" s="111"/>
      <c r="E42" s="100"/>
      <c r="F42" s="107"/>
      <c r="G42" s="96"/>
    </row>
    <row r="43" spans="1:7" ht="15.75" x14ac:dyDescent="0.25">
      <c r="A43" s="94" t="s">
        <v>312</v>
      </c>
      <c r="B43" s="16" t="s">
        <v>313</v>
      </c>
      <c r="C43" s="100">
        <v>1300000000</v>
      </c>
      <c r="D43" s="107">
        <v>1168342560</v>
      </c>
      <c r="E43" s="100">
        <v>1300000000</v>
      </c>
      <c r="F43" s="107">
        <v>525248642</v>
      </c>
      <c r="G43" s="96"/>
    </row>
    <row r="44" spans="1:7" ht="47.25" x14ac:dyDescent="0.25">
      <c r="A44" s="94" t="s">
        <v>314</v>
      </c>
      <c r="B44" s="112" t="s">
        <v>315</v>
      </c>
      <c r="C44" s="113">
        <v>4300000000</v>
      </c>
      <c r="D44" s="107">
        <v>4318953421</v>
      </c>
      <c r="E44" s="113">
        <v>4300000000</v>
      </c>
      <c r="F44" s="114"/>
      <c r="G44" s="115" t="s">
        <v>316</v>
      </c>
    </row>
    <row r="45" spans="1:7" ht="15.75" x14ac:dyDescent="0.25">
      <c r="A45" s="6"/>
      <c r="B45" s="6"/>
      <c r="C45" s="6"/>
      <c r="D45" s="6"/>
      <c r="E45" s="6"/>
      <c r="F45" s="6"/>
      <c r="G45" s="6"/>
    </row>
    <row r="46" spans="1:7" ht="15.75" x14ac:dyDescent="0.25">
      <c r="A46" s="6"/>
      <c r="B46" s="235" t="s">
        <v>317</v>
      </c>
      <c r="C46" s="235"/>
      <c r="D46" s="235"/>
      <c r="E46" s="235"/>
      <c r="F46" s="235"/>
      <c r="G46" s="235"/>
    </row>
    <row r="47" spans="1:7" ht="15.75" x14ac:dyDescent="0.25">
      <c r="A47" s="6"/>
      <c r="B47" s="236"/>
      <c r="C47" s="236"/>
      <c r="D47" s="236"/>
      <c r="E47" s="236"/>
      <c r="F47" s="236"/>
      <c r="G47" s="236"/>
    </row>
    <row r="48" spans="1:7" ht="15.75" x14ac:dyDescent="0.25">
      <c r="A48" s="6"/>
      <c r="B48" s="6"/>
      <c r="C48" s="6"/>
      <c r="D48" s="6"/>
      <c r="E48" s="6"/>
      <c r="F48" s="6"/>
      <c r="G48" s="6"/>
    </row>
  </sheetData>
  <mergeCells count="4">
    <mergeCell ref="A4:F4"/>
    <mergeCell ref="A5:F5"/>
    <mergeCell ref="B46:G46"/>
    <mergeCell ref="B47:G4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13" workbookViewId="0">
      <selection activeCell="B22" sqref="B22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6.28515625" customWidth="1"/>
  </cols>
  <sheetData>
    <row r="1" spans="1:3" x14ac:dyDescent="0.25">
      <c r="C1" s="22" t="s">
        <v>9</v>
      </c>
    </row>
    <row r="2" spans="1:3" x14ac:dyDescent="0.25">
      <c r="C2" s="22" t="s">
        <v>122</v>
      </c>
    </row>
    <row r="4" spans="1:3" ht="15.75" x14ac:dyDescent="0.25">
      <c r="A4" s="241" t="s">
        <v>70</v>
      </c>
      <c r="B4" s="241"/>
      <c r="C4" s="241"/>
    </row>
    <row r="5" spans="1:3" ht="15.75" x14ac:dyDescent="0.25">
      <c r="B5" s="241" t="s">
        <v>72</v>
      </c>
      <c r="C5" s="241"/>
    </row>
    <row r="6" spans="1:3" ht="15.75" x14ac:dyDescent="0.25">
      <c r="B6" s="6"/>
      <c r="C6" s="8" t="s">
        <v>123</v>
      </c>
    </row>
    <row r="7" spans="1:3" ht="15.75" x14ac:dyDescent="0.25">
      <c r="B7" s="6"/>
      <c r="C7" s="6"/>
    </row>
    <row r="8" spans="1:3" s="31" customFormat="1" ht="15.75" x14ac:dyDescent="0.25">
      <c r="A8" s="6" t="s">
        <v>71</v>
      </c>
      <c r="B8" s="6"/>
      <c r="C8" s="6"/>
    </row>
    <row r="9" spans="1:3" s="31" customFormat="1" ht="15.75" x14ac:dyDescent="0.25">
      <c r="A9" s="6" t="s">
        <v>129</v>
      </c>
      <c r="B9" s="6"/>
      <c r="C9" s="6"/>
    </row>
    <row r="10" spans="1:3" ht="15.75" x14ac:dyDescent="0.25">
      <c r="B10" s="6"/>
      <c r="C10" s="1" t="s">
        <v>46</v>
      </c>
    </row>
    <row r="11" spans="1:3" s="25" customFormat="1" ht="33" customHeight="1" x14ac:dyDescent="0.25">
      <c r="A11" s="239" t="s">
        <v>15</v>
      </c>
      <c r="B11" s="237" t="s">
        <v>51</v>
      </c>
      <c r="C11" s="237" t="s">
        <v>73</v>
      </c>
    </row>
    <row r="12" spans="1:3" s="24" customFormat="1" x14ac:dyDescent="0.25">
      <c r="A12" s="240"/>
      <c r="B12" s="238"/>
      <c r="C12" s="238"/>
    </row>
    <row r="13" spans="1:3" ht="21.75" customHeight="1" x14ac:dyDescent="0.25">
      <c r="A13" s="18">
        <v>1</v>
      </c>
      <c r="B13" s="26" t="s">
        <v>52</v>
      </c>
      <c r="C13" s="17" t="s">
        <v>49</v>
      </c>
    </row>
    <row r="14" spans="1:3" ht="15.75" x14ac:dyDescent="0.25">
      <c r="A14" s="23">
        <v>2</v>
      </c>
      <c r="B14" s="26" t="s">
        <v>53</v>
      </c>
      <c r="C14" s="17"/>
    </row>
    <row r="15" spans="1:3" s="1" customFormat="1" ht="21.75" customHeight="1" x14ac:dyDescent="0.25">
      <c r="A15" s="18">
        <v>2.1</v>
      </c>
      <c r="B15" s="26" t="s">
        <v>56</v>
      </c>
      <c r="C15" s="16"/>
    </row>
    <row r="16" spans="1:3" ht="21.75" customHeight="1" x14ac:dyDescent="0.25">
      <c r="A16" s="18">
        <v>2.2000000000000002</v>
      </c>
      <c r="B16" s="26" t="s">
        <v>57</v>
      </c>
      <c r="C16" s="17"/>
    </row>
    <row r="17" spans="1:3" ht="15.75" x14ac:dyDescent="0.25">
      <c r="A17" s="18">
        <v>2.2999999999999998</v>
      </c>
      <c r="B17" s="27" t="s">
        <v>58</v>
      </c>
      <c r="C17" s="17"/>
    </row>
    <row r="18" spans="1:3" ht="30.75" x14ac:dyDescent="0.25">
      <c r="A18" s="18">
        <v>2.4</v>
      </c>
      <c r="B18" s="27" t="s">
        <v>59</v>
      </c>
      <c r="C18" s="17"/>
    </row>
    <row r="19" spans="1:3" ht="21.75" customHeight="1" x14ac:dyDescent="0.25">
      <c r="A19" s="18">
        <v>2.5</v>
      </c>
      <c r="B19" s="27" t="s">
        <v>54</v>
      </c>
      <c r="C19" s="17"/>
    </row>
    <row r="20" spans="1:3" ht="21.75" customHeight="1" x14ac:dyDescent="0.25">
      <c r="A20" s="18">
        <v>2.6</v>
      </c>
      <c r="B20" s="26" t="s">
        <v>50</v>
      </c>
      <c r="C20" s="17"/>
    </row>
    <row r="21" spans="1:3" ht="21.75" customHeight="1" x14ac:dyDescent="0.25">
      <c r="A21" s="18">
        <v>3</v>
      </c>
      <c r="B21" s="26" t="s">
        <v>55</v>
      </c>
      <c r="C21" s="17"/>
    </row>
  </sheetData>
  <mergeCells count="5">
    <mergeCell ref="C11:C12"/>
    <mergeCell ref="B11:B12"/>
    <mergeCell ref="A11:A12"/>
    <mergeCell ref="A4:C4"/>
    <mergeCell ref="B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B23" sqref="B23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4.85546875" customWidth="1"/>
  </cols>
  <sheetData>
    <row r="1" spans="1:3" x14ac:dyDescent="0.25">
      <c r="C1" s="22" t="s">
        <v>9</v>
      </c>
    </row>
    <row r="2" spans="1:3" x14ac:dyDescent="0.25">
      <c r="C2" s="22" t="s">
        <v>124</v>
      </c>
    </row>
    <row r="4" spans="1:3" ht="15.75" x14ac:dyDescent="0.25">
      <c r="B4" s="241" t="s">
        <v>60</v>
      </c>
      <c r="C4" s="241"/>
    </row>
    <row r="5" spans="1:3" ht="15.75" x14ac:dyDescent="0.25">
      <c r="B5" s="241"/>
      <c r="C5" s="241"/>
    </row>
    <row r="6" spans="1:3" ht="15.75" x14ac:dyDescent="0.25">
      <c r="B6" s="6"/>
      <c r="C6" s="8" t="s">
        <v>125</v>
      </c>
    </row>
    <row r="7" spans="1:3" ht="15.75" x14ac:dyDescent="0.25">
      <c r="B7" s="6"/>
      <c r="C7" s="6"/>
    </row>
    <row r="8" spans="1:3" s="31" customFormat="1" ht="15.75" x14ac:dyDescent="0.25">
      <c r="A8" s="6" t="s">
        <v>71</v>
      </c>
      <c r="B8" s="6"/>
      <c r="C8" s="6"/>
    </row>
    <row r="9" spans="1:3" s="31" customFormat="1" ht="15.75" x14ac:dyDescent="0.25">
      <c r="A9" s="6" t="s">
        <v>130</v>
      </c>
      <c r="B9" s="6"/>
      <c r="C9" s="6"/>
    </row>
    <row r="10" spans="1:3" ht="15.75" x14ac:dyDescent="0.25">
      <c r="B10" s="6"/>
      <c r="C10" s="1" t="s">
        <v>46</v>
      </c>
    </row>
    <row r="11" spans="1:3" s="25" customFormat="1" ht="33" customHeight="1" x14ac:dyDescent="0.25">
      <c r="A11" s="239" t="s">
        <v>15</v>
      </c>
      <c r="B11" s="237" t="s">
        <v>51</v>
      </c>
      <c r="C11" s="237" t="s">
        <v>61</v>
      </c>
    </row>
    <row r="12" spans="1:3" s="24" customFormat="1" x14ac:dyDescent="0.25">
      <c r="A12" s="240"/>
      <c r="B12" s="238"/>
      <c r="C12" s="238"/>
    </row>
    <row r="13" spans="1:3" ht="21.75" customHeight="1" x14ac:dyDescent="0.25">
      <c r="A13" s="18">
        <v>1</v>
      </c>
      <c r="B13" s="26" t="s">
        <v>62</v>
      </c>
      <c r="C13" s="17"/>
    </row>
    <row r="14" spans="1:3" ht="15.75" x14ac:dyDescent="0.25">
      <c r="A14" s="23">
        <v>2</v>
      </c>
      <c r="B14" s="26" t="s">
        <v>63</v>
      </c>
      <c r="C14" s="17"/>
    </row>
    <row r="15" spans="1:3" s="1" customFormat="1" ht="15.75" x14ac:dyDescent="0.25">
      <c r="A15" s="18">
        <v>2.1</v>
      </c>
      <c r="B15" s="27" t="s">
        <v>54</v>
      </c>
      <c r="C15" s="16"/>
    </row>
    <row r="16" spans="1:3" ht="15.75" x14ac:dyDescent="0.25">
      <c r="A16" s="18">
        <v>2.2000000000000002</v>
      </c>
      <c r="B16" s="26" t="s">
        <v>50</v>
      </c>
      <c r="C16" s="17"/>
    </row>
    <row r="17" spans="1:3" ht="15.75" x14ac:dyDescent="0.25">
      <c r="A17" s="18">
        <v>2.2999999999999998</v>
      </c>
      <c r="B17" s="26" t="s">
        <v>50</v>
      </c>
      <c r="C17" s="17"/>
    </row>
    <row r="18" spans="1:3" ht="15.75" x14ac:dyDescent="0.25">
      <c r="A18" s="18">
        <v>3</v>
      </c>
      <c r="B18" s="26" t="s">
        <v>74</v>
      </c>
      <c r="C18" s="17"/>
    </row>
    <row r="19" spans="1:3" ht="15.75" x14ac:dyDescent="0.25">
      <c r="A19" s="18">
        <v>4</v>
      </c>
      <c r="B19" s="27" t="s">
        <v>64</v>
      </c>
      <c r="C19" s="54"/>
    </row>
    <row r="20" spans="1:3" ht="21.75" customHeight="1" x14ac:dyDescent="0.25">
      <c r="A20" s="18">
        <v>5</v>
      </c>
      <c r="B20" s="27" t="s">
        <v>65</v>
      </c>
      <c r="C20" s="17"/>
    </row>
    <row r="21" spans="1:3" ht="21.75" customHeight="1" x14ac:dyDescent="0.25">
      <c r="A21" s="18">
        <v>5.0999999999999996</v>
      </c>
      <c r="B21" s="26" t="s">
        <v>50</v>
      </c>
      <c r="C21" s="17"/>
    </row>
    <row r="22" spans="1:3" ht="21.75" customHeight="1" x14ac:dyDescent="0.25">
      <c r="A22" s="18">
        <v>5.2</v>
      </c>
      <c r="B22" s="26" t="s">
        <v>50</v>
      </c>
      <c r="C22" s="17"/>
    </row>
    <row r="23" spans="1:3" ht="15.75" x14ac:dyDescent="0.25">
      <c r="A23" s="19">
        <v>5.3</v>
      </c>
      <c r="B23" s="26" t="s">
        <v>50</v>
      </c>
      <c r="C23" s="19"/>
    </row>
    <row r="24" spans="1:3" x14ac:dyDescent="0.25">
      <c r="A24" s="19">
        <v>6</v>
      </c>
      <c r="B24" s="19" t="s">
        <v>66</v>
      </c>
      <c r="C24" s="19"/>
    </row>
  </sheetData>
  <mergeCells count="5">
    <mergeCell ref="B4:C4"/>
    <mergeCell ref="B5:C5"/>
    <mergeCell ref="A11:A12"/>
    <mergeCell ref="B11:B12"/>
    <mergeCell ref="C11:C12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6"/>
  <sheetViews>
    <sheetView topLeftCell="A25" workbookViewId="0">
      <selection activeCell="C9" sqref="C9"/>
    </sheetView>
  </sheetViews>
  <sheetFormatPr defaultRowHeight="15" x14ac:dyDescent="0.25"/>
  <cols>
    <col min="1" max="1" width="4" style="63" customWidth="1"/>
    <col min="2" max="2" width="27.42578125" style="63" customWidth="1"/>
    <col min="3" max="3" width="21.5703125" style="63" customWidth="1"/>
    <col min="4" max="4" width="20" style="63" customWidth="1"/>
    <col min="5" max="5" width="15" style="63" customWidth="1"/>
    <col min="6" max="6" width="15.140625" style="63" customWidth="1"/>
    <col min="7" max="7" width="14" style="63" customWidth="1"/>
    <col min="8" max="8" width="12.85546875" style="63" customWidth="1"/>
    <col min="9" max="10" width="15.28515625" style="63" customWidth="1"/>
    <col min="11" max="16384" width="9.140625" style="63"/>
  </cols>
  <sheetData>
    <row r="1" spans="1:10" x14ac:dyDescent="0.25">
      <c r="A1" s="33"/>
      <c r="B1" s="33"/>
      <c r="C1" s="34"/>
      <c r="D1" s="33"/>
      <c r="E1" s="33"/>
      <c r="F1" s="33"/>
      <c r="G1" s="34" t="s">
        <v>9</v>
      </c>
      <c r="H1" s="33"/>
      <c r="I1" s="33"/>
      <c r="J1" s="33"/>
    </row>
    <row r="2" spans="1:10" x14ac:dyDescent="0.25">
      <c r="A2" s="33"/>
      <c r="B2" s="33"/>
      <c r="C2" s="34"/>
      <c r="D2" s="33"/>
      <c r="E2" s="33"/>
      <c r="F2" s="33"/>
      <c r="G2" s="34" t="s">
        <v>318</v>
      </c>
      <c r="H2" s="33"/>
      <c r="I2" s="33"/>
      <c r="J2" s="33"/>
    </row>
    <row r="3" spans="1:10" x14ac:dyDescent="0.25">
      <c r="A3" s="33"/>
      <c r="B3" s="8"/>
      <c r="C3" s="8"/>
      <c r="D3" s="8"/>
      <c r="E3" s="8"/>
      <c r="F3" s="33"/>
      <c r="G3" s="33"/>
      <c r="H3" s="33"/>
      <c r="I3" s="33"/>
      <c r="J3" s="33"/>
    </row>
    <row r="4" spans="1:10" ht="18.75" x14ac:dyDescent="0.25">
      <c r="A4" s="279" t="s">
        <v>319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x14ac:dyDescent="0.25">
      <c r="A5" s="33"/>
      <c r="B5" s="33"/>
      <c r="C5" s="8"/>
      <c r="D5" s="8"/>
      <c r="E5" s="8"/>
      <c r="F5" s="33"/>
      <c r="G5" s="33"/>
      <c r="H5" s="33"/>
      <c r="I5" s="8"/>
      <c r="J5" s="8" t="s">
        <v>320</v>
      </c>
    </row>
    <row r="6" spans="1:10" x14ac:dyDescent="0.25">
      <c r="A6" s="33" t="s">
        <v>321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x14ac:dyDescent="0.25">
      <c r="A7" s="33" t="s">
        <v>322</v>
      </c>
      <c r="B7" s="33"/>
      <c r="C7" s="33"/>
      <c r="D7" s="33"/>
      <c r="E7" s="33" t="s">
        <v>150</v>
      </c>
      <c r="F7" s="33"/>
      <c r="G7" s="33"/>
      <c r="H7" s="33"/>
      <c r="I7" s="33"/>
      <c r="J7" s="33"/>
    </row>
    <row r="8" spans="1:10" x14ac:dyDescent="0.25">
      <c r="A8" s="33"/>
      <c r="B8" s="33"/>
      <c r="C8" s="33"/>
      <c r="D8" s="33"/>
      <c r="E8" s="33"/>
      <c r="F8" s="33"/>
      <c r="G8" s="35"/>
      <c r="H8" s="33"/>
      <c r="I8" s="33"/>
      <c r="J8" s="35" t="s">
        <v>46</v>
      </c>
    </row>
    <row r="9" spans="1:10" ht="71.25" x14ac:dyDescent="0.25">
      <c r="A9" s="116" t="s">
        <v>15</v>
      </c>
      <c r="B9" s="117" t="s">
        <v>323</v>
      </c>
      <c r="C9" s="118" t="s">
        <v>324</v>
      </c>
      <c r="D9" s="119" t="s">
        <v>263</v>
      </c>
      <c r="E9" s="118" t="s">
        <v>325</v>
      </c>
      <c r="F9" s="118" t="s">
        <v>326</v>
      </c>
      <c r="G9" s="118" t="s">
        <v>327</v>
      </c>
      <c r="H9" s="118" t="s">
        <v>328</v>
      </c>
      <c r="I9" s="118" t="s">
        <v>329</v>
      </c>
      <c r="J9" s="118" t="s">
        <v>328</v>
      </c>
    </row>
    <row r="10" spans="1:10" ht="15.75" x14ac:dyDescent="0.25">
      <c r="A10" s="44"/>
      <c r="B10" s="95" t="s">
        <v>266</v>
      </c>
      <c r="C10" s="120"/>
      <c r="D10" s="120"/>
      <c r="E10" s="121"/>
      <c r="F10" s="121"/>
      <c r="G10" s="122"/>
      <c r="H10" s="123"/>
      <c r="I10" s="124"/>
      <c r="J10" s="121"/>
    </row>
    <row r="11" spans="1:10" ht="71.25" x14ac:dyDescent="0.25">
      <c r="A11" s="277" t="s">
        <v>230</v>
      </c>
      <c r="B11" s="232" t="s">
        <v>267</v>
      </c>
      <c r="C11" s="267">
        <v>80000000</v>
      </c>
      <c r="D11" s="275">
        <v>79000000</v>
      </c>
      <c r="E11" s="245" t="s">
        <v>330</v>
      </c>
      <c r="F11" s="245"/>
      <c r="G11" s="245" t="s">
        <v>331</v>
      </c>
      <c r="H11" s="249" t="s">
        <v>332</v>
      </c>
      <c r="I11" s="125" t="s">
        <v>333</v>
      </c>
      <c r="J11" s="106" t="s">
        <v>334</v>
      </c>
    </row>
    <row r="12" spans="1:10" ht="71.25" x14ac:dyDescent="0.25">
      <c r="A12" s="278"/>
      <c r="B12" s="271"/>
      <c r="C12" s="268"/>
      <c r="D12" s="276"/>
      <c r="E12" s="246"/>
      <c r="F12" s="256"/>
      <c r="G12" s="256"/>
      <c r="H12" s="257"/>
      <c r="I12" s="125" t="s">
        <v>335</v>
      </c>
      <c r="J12" s="106" t="s">
        <v>334</v>
      </c>
    </row>
    <row r="13" spans="1:10" ht="71.25" x14ac:dyDescent="0.25">
      <c r="A13" s="277" t="s">
        <v>228</v>
      </c>
      <c r="B13" s="232" t="s">
        <v>268</v>
      </c>
      <c r="C13" s="267">
        <v>80000000</v>
      </c>
      <c r="D13" s="275">
        <v>79500000</v>
      </c>
      <c r="E13" s="245" t="s">
        <v>330</v>
      </c>
      <c r="F13" s="245"/>
      <c r="G13" s="245" t="s">
        <v>331</v>
      </c>
      <c r="H13" s="249" t="s">
        <v>332</v>
      </c>
      <c r="I13" s="125" t="s">
        <v>333</v>
      </c>
      <c r="J13" s="106" t="s">
        <v>334</v>
      </c>
    </row>
    <row r="14" spans="1:10" ht="71.25" x14ac:dyDescent="0.25">
      <c r="A14" s="278"/>
      <c r="B14" s="271"/>
      <c r="C14" s="274"/>
      <c r="D14" s="276"/>
      <c r="E14" s="246"/>
      <c r="F14" s="256"/>
      <c r="G14" s="256"/>
      <c r="H14" s="257"/>
      <c r="I14" s="125" t="s">
        <v>335</v>
      </c>
      <c r="J14" s="106" t="s">
        <v>334</v>
      </c>
    </row>
    <row r="15" spans="1:10" ht="84.75" customHeight="1" x14ac:dyDescent="0.25">
      <c r="A15" s="126" t="s">
        <v>229</v>
      </c>
      <c r="B15" s="127" t="s">
        <v>269</v>
      </c>
      <c r="C15" s="128">
        <v>80000000</v>
      </c>
      <c r="D15" s="129">
        <v>79163177</v>
      </c>
      <c r="E15" s="106" t="s">
        <v>330</v>
      </c>
      <c r="F15" s="106"/>
      <c r="G15" s="106" t="s">
        <v>336</v>
      </c>
      <c r="H15" s="106" t="s">
        <v>337</v>
      </c>
      <c r="I15" s="130" t="s">
        <v>338</v>
      </c>
      <c r="J15" s="106" t="s">
        <v>334</v>
      </c>
    </row>
    <row r="16" spans="1:10" ht="120" customHeight="1" x14ac:dyDescent="0.25">
      <c r="A16" s="126" t="s">
        <v>231</v>
      </c>
      <c r="B16" s="127" t="s">
        <v>270</v>
      </c>
      <c r="C16" s="128">
        <v>80000000</v>
      </c>
      <c r="D16" s="129">
        <v>79580588</v>
      </c>
      <c r="E16" s="106" t="s">
        <v>330</v>
      </c>
      <c r="F16" s="106"/>
      <c r="G16" s="106" t="s">
        <v>336</v>
      </c>
      <c r="H16" s="106" t="s">
        <v>337</v>
      </c>
      <c r="I16" s="130" t="s">
        <v>339</v>
      </c>
      <c r="J16" s="106" t="s">
        <v>334</v>
      </c>
    </row>
    <row r="17" spans="1:10" ht="75" customHeight="1" x14ac:dyDescent="0.25">
      <c r="A17" s="131" t="s">
        <v>232</v>
      </c>
      <c r="B17" s="132" t="s">
        <v>271</v>
      </c>
      <c r="C17" s="128">
        <v>80000000</v>
      </c>
      <c r="D17" s="133">
        <v>80000000</v>
      </c>
      <c r="E17" s="134" t="s">
        <v>330</v>
      </c>
      <c r="F17" s="134"/>
      <c r="G17" s="134" t="s">
        <v>340</v>
      </c>
      <c r="H17" s="106" t="s">
        <v>337</v>
      </c>
      <c r="I17" s="125" t="s">
        <v>341</v>
      </c>
      <c r="J17" s="106" t="s">
        <v>334</v>
      </c>
    </row>
    <row r="18" spans="1:10" ht="71.25" x14ac:dyDescent="0.25">
      <c r="A18" s="126" t="s">
        <v>233</v>
      </c>
      <c r="B18" s="127" t="s">
        <v>272</v>
      </c>
      <c r="C18" s="128">
        <v>80000000</v>
      </c>
      <c r="D18" s="129">
        <v>78891698</v>
      </c>
      <c r="E18" s="106" t="s">
        <v>330</v>
      </c>
      <c r="F18" s="106"/>
      <c r="G18" s="106" t="s">
        <v>342</v>
      </c>
      <c r="H18" s="106" t="s">
        <v>337</v>
      </c>
      <c r="I18" s="125" t="s">
        <v>340</v>
      </c>
      <c r="J18" s="106" t="s">
        <v>343</v>
      </c>
    </row>
    <row r="19" spans="1:10" ht="88.5" customHeight="1" x14ac:dyDescent="0.25">
      <c r="A19" s="277" t="s">
        <v>234</v>
      </c>
      <c r="B19" s="232" t="s">
        <v>273</v>
      </c>
      <c r="C19" s="267">
        <v>80000000</v>
      </c>
      <c r="D19" s="275">
        <v>72621867</v>
      </c>
      <c r="E19" s="245" t="s">
        <v>330</v>
      </c>
      <c r="F19" s="245"/>
      <c r="G19" s="245" t="s">
        <v>344</v>
      </c>
      <c r="H19" s="249" t="s">
        <v>345</v>
      </c>
      <c r="I19" s="125" t="s">
        <v>346</v>
      </c>
      <c r="J19" s="106" t="s">
        <v>334</v>
      </c>
    </row>
    <row r="20" spans="1:10" ht="57" x14ac:dyDescent="0.25">
      <c r="A20" s="278"/>
      <c r="B20" s="271"/>
      <c r="C20" s="274"/>
      <c r="D20" s="276"/>
      <c r="E20" s="256"/>
      <c r="F20" s="256"/>
      <c r="G20" s="256"/>
      <c r="H20" s="257"/>
      <c r="I20" s="125" t="s">
        <v>347</v>
      </c>
      <c r="J20" s="106" t="s">
        <v>343</v>
      </c>
    </row>
    <row r="21" spans="1:10" ht="68.25" customHeight="1" x14ac:dyDescent="0.25">
      <c r="A21" s="278"/>
      <c r="B21" s="271"/>
      <c r="C21" s="274"/>
      <c r="D21" s="276"/>
      <c r="E21" s="246"/>
      <c r="F21" s="256"/>
      <c r="G21" s="256"/>
      <c r="H21" s="257"/>
      <c r="I21" s="125" t="s">
        <v>348</v>
      </c>
      <c r="J21" s="106" t="s">
        <v>334</v>
      </c>
    </row>
    <row r="22" spans="1:10" ht="76.5" customHeight="1" x14ac:dyDescent="0.25">
      <c r="A22" s="131" t="s">
        <v>235</v>
      </c>
      <c r="B22" s="66" t="s">
        <v>274</v>
      </c>
      <c r="C22" s="128">
        <v>80000000</v>
      </c>
      <c r="D22" s="135">
        <v>69753142</v>
      </c>
      <c r="E22" s="134" t="s">
        <v>330</v>
      </c>
      <c r="F22" s="134"/>
      <c r="G22" s="134" t="s">
        <v>349</v>
      </c>
      <c r="H22" s="136" t="s">
        <v>350</v>
      </c>
      <c r="I22" s="125" t="s">
        <v>351</v>
      </c>
      <c r="J22" s="106" t="s">
        <v>352</v>
      </c>
    </row>
    <row r="23" spans="1:10" ht="28.5" x14ac:dyDescent="0.25">
      <c r="A23" s="137" t="s">
        <v>236</v>
      </c>
      <c r="B23" s="127" t="s">
        <v>275</v>
      </c>
      <c r="C23" s="128">
        <v>80000000</v>
      </c>
      <c r="D23" s="138">
        <v>79954619</v>
      </c>
      <c r="E23" s="106" t="s">
        <v>330</v>
      </c>
      <c r="F23" s="106"/>
      <c r="G23" s="106" t="s">
        <v>353</v>
      </c>
      <c r="H23" s="125"/>
      <c r="I23" s="125"/>
      <c r="J23" s="106"/>
    </row>
    <row r="24" spans="1:10" ht="28.5" customHeight="1" x14ac:dyDescent="0.25">
      <c r="A24" s="269" t="s">
        <v>237</v>
      </c>
      <c r="B24" s="232" t="s">
        <v>276</v>
      </c>
      <c r="C24" s="267">
        <v>80000000</v>
      </c>
      <c r="D24" s="272">
        <v>80000000</v>
      </c>
      <c r="E24" s="245" t="s">
        <v>330</v>
      </c>
      <c r="F24" s="245"/>
      <c r="G24" s="245" t="s">
        <v>354</v>
      </c>
      <c r="H24" s="249"/>
      <c r="I24" s="125" t="s">
        <v>355</v>
      </c>
      <c r="J24" s="106" t="s">
        <v>356</v>
      </c>
    </row>
    <row r="25" spans="1:10" ht="57" x14ac:dyDescent="0.25">
      <c r="A25" s="270"/>
      <c r="B25" s="271"/>
      <c r="C25" s="274"/>
      <c r="D25" s="273"/>
      <c r="E25" s="246"/>
      <c r="F25" s="256"/>
      <c r="G25" s="256"/>
      <c r="H25" s="257"/>
      <c r="I25" s="125" t="s">
        <v>357</v>
      </c>
      <c r="J25" s="106" t="s">
        <v>358</v>
      </c>
    </row>
    <row r="26" spans="1:10" ht="80.25" customHeight="1" x14ac:dyDescent="0.25">
      <c r="A26" s="277" t="s">
        <v>238</v>
      </c>
      <c r="B26" s="232" t="s">
        <v>277</v>
      </c>
      <c r="C26" s="267">
        <v>80000000</v>
      </c>
      <c r="D26" s="272">
        <v>79428709</v>
      </c>
      <c r="E26" s="245" t="s">
        <v>330</v>
      </c>
      <c r="F26" s="245"/>
      <c r="G26" s="245" t="s">
        <v>359</v>
      </c>
      <c r="H26" s="249" t="s">
        <v>360</v>
      </c>
      <c r="I26" s="125" t="s">
        <v>361</v>
      </c>
      <c r="J26" s="106" t="s">
        <v>352</v>
      </c>
    </row>
    <row r="27" spans="1:10" ht="78" customHeight="1" x14ac:dyDescent="0.25">
      <c r="A27" s="278"/>
      <c r="B27" s="271"/>
      <c r="C27" s="274"/>
      <c r="D27" s="273"/>
      <c r="E27" s="246"/>
      <c r="F27" s="256"/>
      <c r="G27" s="256"/>
      <c r="H27" s="257"/>
      <c r="I27" s="125" t="s">
        <v>362</v>
      </c>
      <c r="J27" s="106" t="s">
        <v>352</v>
      </c>
    </row>
    <row r="28" spans="1:10" ht="74.25" customHeight="1" x14ac:dyDescent="0.25">
      <c r="A28" s="277" t="s">
        <v>239</v>
      </c>
      <c r="B28" s="232" t="s">
        <v>278</v>
      </c>
      <c r="C28" s="267">
        <v>80000000</v>
      </c>
      <c r="D28" s="275">
        <v>75494285</v>
      </c>
      <c r="E28" s="267" t="s">
        <v>330</v>
      </c>
      <c r="F28" s="245"/>
      <c r="G28" s="245" t="s">
        <v>363</v>
      </c>
      <c r="H28" s="249" t="s">
        <v>350</v>
      </c>
      <c r="I28" s="106" t="s">
        <v>364</v>
      </c>
      <c r="J28" s="106" t="s">
        <v>352</v>
      </c>
    </row>
    <row r="29" spans="1:10" ht="78.75" customHeight="1" x14ac:dyDescent="0.25">
      <c r="A29" s="278"/>
      <c r="B29" s="271"/>
      <c r="C29" s="274"/>
      <c r="D29" s="276"/>
      <c r="E29" s="274"/>
      <c r="F29" s="256"/>
      <c r="G29" s="256"/>
      <c r="H29" s="257"/>
      <c r="I29" s="106" t="s">
        <v>365</v>
      </c>
      <c r="J29" s="106" t="s">
        <v>352</v>
      </c>
    </row>
    <row r="30" spans="1:10" ht="76.5" customHeight="1" x14ac:dyDescent="0.25">
      <c r="A30" s="278"/>
      <c r="B30" s="271"/>
      <c r="C30" s="274"/>
      <c r="D30" s="276"/>
      <c r="E30" s="268"/>
      <c r="F30" s="256"/>
      <c r="G30" s="256"/>
      <c r="H30" s="257"/>
      <c r="I30" s="106" t="s">
        <v>366</v>
      </c>
      <c r="J30" s="106" t="s">
        <v>352</v>
      </c>
    </row>
    <row r="31" spans="1:10" ht="43.5" customHeight="1" x14ac:dyDescent="0.25">
      <c r="A31" s="139" t="s">
        <v>240</v>
      </c>
      <c r="B31" s="66" t="s">
        <v>279</v>
      </c>
      <c r="C31" s="128">
        <v>80000000</v>
      </c>
      <c r="D31" s="133">
        <v>80000000</v>
      </c>
      <c r="E31" s="134" t="s">
        <v>367</v>
      </c>
      <c r="F31" s="134"/>
      <c r="G31" s="134" t="s">
        <v>368</v>
      </c>
      <c r="H31" s="136" t="s">
        <v>369</v>
      </c>
      <c r="I31" s="125"/>
      <c r="J31" s="106"/>
    </row>
    <row r="32" spans="1:10" ht="59.25" customHeight="1" x14ac:dyDescent="0.25">
      <c r="A32" s="131" t="s">
        <v>280</v>
      </c>
      <c r="B32" s="66" t="s">
        <v>281</v>
      </c>
      <c r="C32" s="128">
        <v>80000000</v>
      </c>
      <c r="D32" s="135">
        <v>79207110</v>
      </c>
      <c r="E32" s="134" t="s">
        <v>330</v>
      </c>
      <c r="F32" s="134"/>
      <c r="G32" s="134" t="s">
        <v>370</v>
      </c>
      <c r="H32" s="136" t="s">
        <v>371</v>
      </c>
      <c r="I32" s="125"/>
      <c r="J32" s="106"/>
    </row>
    <row r="33" spans="1:10" ht="73.5" customHeight="1" x14ac:dyDescent="0.25">
      <c r="A33" s="131" t="s">
        <v>282</v>
      </c>
      <c r="B33" s="66" t="s">
        <v>283</v>
      </c>
      <c r="C33" s="128">
        <v>80000000</v>
      </c>
      <c r="D33" s="135">
        <v>78805044</v>
      </c>
      <c r="E33" s="134" t="s">
        <v>330</v>
      </c>
      <c r="F33" s="134"/>
      <c r="G33" s="134" t="s">
        <v>372</v>
      </c>
      <c r="H33" s="136" t="s">
        <v>371</v>
      </c>
      <c r="I33" s="125" t="s">
        <v>370</v>
      </c>
      <c r="J33" s="106" t="s">
        <v>352</v>
      </c>
    </row>
    <row r="34" spans="1:10" ht="60.75" customHeight="1" x14ac:dyDescent="0.25">
      <c r="A34" s="126" t="s">
        <v>284</v>
      </c>
      <c r="B34" s="127" t="s">
        <v>285</v>
      </c>
      <c r="C34" s="128">
        <v>80000000</v>
      </c>
      <c r="D34" s="140">
        <v>79812294</v>
      </c>
      <c r="E34" s="134" t="s">
        <v>330</v>
      </c>
      <c r="F34" s="106"/>
      <c r="G34" s="106" t="s">
        <v>373</v>
      </c>
      <c r="H34" s="136" t="s">
        <v>371</v>
      </c>
      <c r="I34" s="125" t="s">
        <v>374</v>
      </c>
      <c r="J34" s="106"/>
    </row>
    <row r="35" spans="1:10" ht="85.5" x14ac:dyDescent="0.25">
      <c r="A35" s="137" t="s">
        <v>286</v>
      </c>
      <c r="B35" s="127" t="s">
        <v>375</v>
      </c>
      <c r="C35" s="128">
        <v>80000000</v>
      </c>
      <c r="D35" s="138">
        <v>79912745</v>
      </c>
      <c r="E35" s="134" t="s">
        <v>330</v>
      </c>
      <c r="F35" s="106"/>
      <c r="G35" s="106" t="s">
        <v>353</v>
      </c>
      <c r="H35" s="136" t="s">
        <v>371</v>
      </c>
      <c r="I35" s="106" t="s">
        <v>376</v>
      </c>
      <c r="J35" s="106" t="s">
        <v>352</v>
      </c>
    </row>
    <row r="36" spans="1:10" ht="54.75" customHeight="1" x14ac:dyDescent="0.25">
      <c r="A36" s="137" t="s">
        <v>288</v>
      </c>
      <c r="B36" s="127" t="s">
        <v>289</v>
      </c>
      <c r="C36" s="128">
        <v>80000000</v>
      </c>
      <c r="D36" s="106">
        <v>78484442</v>
      </c>
      <c r="E36" s="106" t="s">
        <v>330</v>
      </c>
      <c r="F36" s="106"/>
      <c r="G36" s="106" t="s">
        <v>377</v>
      </c>
      <c r="H36" s="125" t="s">
        <v>378</v>
      </c>
      <c r="I36" s="125" t="s">
        <v>379</v>
      </c>
      <c r="J36" s="106" t="s">
        <v>380</v>
      </c>
    </row>
    <row r="37" spans="1:10" ht="85.5" customHeight="1" x14ac:dyDescent="0.25">
      <c r="A37" s="141" t="s">
        <v>290</v>
      </c>
      <c r="B37" s="127" t="s">
        <v>291</v>
      </c>
      <c r="C37" s="128">
        <v>80000000</v>
      </c>
      <c r="D37" s="140">
        <v>77961963</v>
      </c>
      <c r="E37" s="106" t="s">
        <v>330</v>
      </c>
      <c r="F37" s="106"/>
      <c r="G37" s="106" t="s">
        <v>381</v>
      </c>
      <c r="H37" s="125" t="s">
        <v>360</v>
      </c>
      <c r="I37" s="125" t="s">
        <v>382</v>
      </c>
      <c r="J37" s="142" t="s">
        <v>383</v>
      </c>
    </row>
    <row r="38" spans="1:10" ht="78" customHeight="1" x14ac:dyDescent="0.25">
      <c r="A38" s="269" t="s">
        <v>292</v>
      </c>
      <c r="B38" s="232" t="s">
        <v>293</v>
      </c>
      <c r="C38" s="267">
        <v>80000000</v>
      </c>
      <c r="D38" s="275">
        <v>79000000</v>
      </c>
      <c r="E38" s="245" t="s">
        <v>330</v>
      </c>
      <c r="F38" s="245"/>
      <c r="G38" s="245" t="s">
        <v>384</v>
      </c>
      <c r="H38" s="249" t="s">
        <v>371</v>
      </c>
      <c r="I38" s="125" t="s">
        <v>385</v>
      </c>
      <c r="J38" s="106" t="s">
        <v>352</v>
      </c>
    </row>
    <row r="39" spans="1:10" ht="78" customHeight="1" x14ac:dyDescent="0.25">
      <c r="A39" s="270"/>
      <c r="B39" s="271"/>
      <c r="C39" s="274"/>
      <c r="D39" s="276"/>
      <c r="E39" s="246"/>
      <c r="F39" s="256"/>
      <c r="G39" s="256"/>
      <c r="H39" s="257"/>
      <c r="I39" s="125" t="s">
        <v>386</v>
      </c>
      <c r="J39" s="106" t="s">
        <v>352</v>
      </c>
    </row>
    <row r="40" spans="1:10" ht="73.5" customHeight="1" x14ac:dyDescent="0.25">
      <c r="A40" s="269" t="s">
        <v>294</v>
      </c>
      <c r="B40" s="232" t="s">
        <v>295</v>
      </c>
      <c r="C40" s="245">
        <v>80000000</v>
      </c>
      <c r="D40" s="272">
        <v>76028254</v>
      </c>
      <c r="E40" s="245" t="s">
        <v>330</v>
      </c>
      <c r="F40" s="245"/>
      <c r="G40" s="245" t="s">
        <v>387</v>
      </c>
      <c r="H40" s="249" t="s">
        <v>371</v>
      </c>
      <c r="I40" s="125" t="s">
        <v>388</v>
      </c>
      <c r="J40" s="106" t="s">
        <v>352</v>
      </c>
    </row>
    <row r="41" spans="1:10" ht="79.5" customHeight="1" x14ac:dyDescent="0.25">
      <c r="A41" s="270"/>
      <c r="B41" s="271"/>
      <c r="C41" s="256"/>
      <c r="D41" s="273"/>
      <c r="E41" s="246"/>
      <c r="F41" s="256"/>
      <c r="G41" s="256"/>
      <c r="H41" s="257"/>
      <c r="I41" s="125" t="s">
        <v>389</v>
      </c>
      <c r="J41" s="106" t="s">
        <v>352</v>
      </c>
    </row>
    <row r="42" spans="1:10" x14ac:dyDescent="0.25">
      <c r="A42" s="126"/>
      <c r="B42" s="143" t="s">
        <v>296</v>
      </c>
      <c r="C42" s="105"/>
      <c r="D42" s="97"/>
      <c r="E42" s="106"/>
      <c r="F42" s="106"/>
      <c r="G42" s="106"/>
      <c r="H42" s="125"/>
      <c r="I42" s="125"/>
      <c r="J42" s="106"/>
    </row>
    <row r="43" spans="1:10" ht="57" x14ac:dyDescent="0.25">
      <c r="A43" s="126" t="s">
        <v>230</v>
      </c>
      <c r="B43" s="127" t="s">
        <v>298</v>
      </c>
      <c r="C43" s="105"/>
      <c r="D43" s="97"/>
      <c r="E43" s="106"/>
      <c r="F43" s="106"/>
      <c r="G43" s="106"/>
      <c r="H43" s="125"/>
      <c r="I43" s="125"/>
      <c r="J43" s="106"/>
    </row>
    <row r="44" spans="1:10" ht="42.75" x14ac:dyDescent="0.25">
      <c r="A44" s="126" t="s">
        <v>228</v>
      </c>
      <c r="B44" s="127" t="s">
        <v>301</v>
      </c>
      <c r="C44" s="144">
        <v>1729000000</v>
      </c>
      <c r="D44" s="97"/>
      <c r="E44" s="106" t="s">
        <v>330</v>
      </c>
      <c r="F44" s="106"/>
      <c r="G44" s="106" t="s">
        <v>390</v>
      </c>
      <c r="H44" s="125"/>
      <c r="I44" s="125"/>
      <c r="J44" s="106"/>
    </row>
    <row r="45" spans="1:10" x14ac:dyDescent="0.25">
      <c r="A45" s="145"/>
      <c r="B45" s="146" t="s">
        <v>305</v>
      </c>
      <c r="C45" s="105"/>
      <c r="D45" s="97"/>
      <c r="E45" s="106"/>
      <c r="F45" s="106"/>
      <c r="G45" s="106"/>
      <c r="H45" s="125"/>
      <c r="I45" s="125"/>
      <c r="J45" s="106"/>
    </row>
    <row r="46" spans="1:10" ht="42.75" customHeight="1" x14ac:dyDescent="0.25">
      <c r="A46" s="251">
        <v>1</v>
      </c>
      <c r="B46" s="147" t="s">
        <v>391</v>
      </c>
      <c r="C46" s="266">
        <v>349000000</v>
      </c>
      <c r="D46" s="267">
        <v>319464000</v>
      </c>
      <c r="E46" s="245" t="s">
        <v>392</v>
      </c>
      <c r="F46" s="245"/>
      <c r="G46" s="245" t="s">
        <v>393</v>
      </c>
      <c r="H46" s="245" t="s">
        <v>337</v>
      </c>
      <c r="I46" s="249" t="s">
        <v>394</v>
      </c>
      <c r="J46" s="245" t="s">
        <v>352</v>
      </c>
    </row>
    <row r="47" spans="1:10" ht="34.5" customHeight="1" x14ac:dyDescent="0.25">
      <c r="A47" s="252"/>
      <c r="B47" s="147" t="s">
        <v>395</v>
      </c>
      <c r="C47" s="265"/>
      <c r="D47" s="268"/>
      <c r="E47" s="256"/>
      <c r="F47" s="256"/>
      <c r="G47" s="246"/>
      <c r="H47" s="246"/>
      <c r="I47" s="250"/>
      <c r="J47" s="246"/>
    </row>
    <row r="48" spans="1:10" ht="75" customHeight="1" x14ac:dyDescent="0.25">
      <c r="A48" s="265"/>
      <c r="B48" s="147" t="s">
        <v>396</v>
      </c>
      <c r="C48" s="147" t="s">
        <v>397</v>
      </c>
      <c r="D48" s="105">
        <v>77220000</v>
      </c>
      <c r="E48" s="246"/>
      <c r="F48" s="246"/>
      <c r="G48" s="106" t="s">
        <v>393</v>
      </c>
      <c r="H48" s="106" t="s">
        <v>337</v>
      </c>
      <c r="I48" s="125" t="s">
        <v>394</v>
      </c>
      <c r="J48" s="106" t="s">
        <v>352</v>
      </c>
    </row>
    <row r="49" spans="1:10" x14ac:dyDescent="0.25">
      <c r="A49" s="145"/>
      <c r="B49" s="146" t="s">
        <v>308</v>
      </c>
      <c r="C49" s="105"/>
      <c r="D49" s="97"/>
      <c r="E49" s="106"/>
      <c r="F49" s="106"/>
      <c r="G49" s="106"/>
      <c r="H49" s="125"/>
      <c r="I49" s="125"/>
      <c r="J49" s="106"/>
    </row>
    <row r="50" spans="1:10" ht="72" x14ac:dyDescent="0.25">
      <c r="A50" s="251">
        <v>1</v>
      </c>
      <c r="B50" s="147" t="s">
        <v>398</v>
      </c>
      <c r="C50" s="253">
        <v>3263000000</v>
      </c>
      <c r="D50" s="138">
        <v>1521301040</v>
      </c>
      <c r="E50" s="245" t="s">
        <v>392</v>
      </c>
      <c r="F50" s="106"/>
      <c r="G50" s="106" t="s">
        <v>399</v>
      </c>
      <c r="H50" s="106" t="s">
        <v>337</v>
      </c>
      <c r="I50" s="106" t="s">
        <v>400</v>
      </c>
      <c r="J50" s="106" t="s">
        <v>401</v>
      </c>
    </row>
    <row r="51" spans="1:10" ht="72" x14ac:dyDescent="0.25">
      <c r="A51" s="252"/>
      <c r="B51" s="147" t="s">
        <v>402</v>
      </c>
      <c r="C51" s="254"/>
      <c r="D51" s="138">
        <v>1636861660</v>
      </c>
      <c r="E51" s="256"/>
      <c r="F51" s="106"/>
      <c r="G51" s="106" t="s">
        <v>399</v>
      </c>
      <c r="H51" s="106" t="s">
        <v>337</v>
      </c>
      <c r="I51" s="106" t="s">
        <v>400</v>
      </c>
      <c r="J51" s="106" t="s">
        <v>401</v>
      </c>
    </row>
    <row r="52" spans="1:10" ht="72" x14ac:dyDescent="0.25">
      <c r="A52" s="252"/>
      <c r="B52" s="147" t="s">
        <v>403</v>
      </c>
      <c r="C52" s="255"/>
      <c r="D52" s="138">
        <v>52692500</v>
      </c>
      <c r="E52" s="246"/>
      <c r="F52" s="106"/>
      <c r="G52" s="106" t="s">
        <v>400</v>
      </c>
      <c r="H52" s="106" t="s">
        <v>337</v>
      </c>
      <c r="I52" s="106" t="s">
        <v>399</v>
      </c>
      <c r="J52" s="106" t="s">
        <v>401</v>
      </c>
    </row>
    <row r="53" spans="1:10" ht="15.75" x14ac:dyDescent="0.25">
      <c r="A53" s="148"/>
      <c r="B53" s="95" t="s">
        <v>302</v>
      </c>
      <c r="C53" s="99"/>
      <c r="D53" s="138"/>
      <c r="E53" s="149"/>
      <c r="F53" s="106"/>
      <c r="G53" s="106"/>
      <c r="H53" s="106"/>
      <c r="I53" s="106"/>
      <c r="J53" s="106"/>
    </row>
    <row r="54" spans="1:10" ht="71.25" x14ac:dyDescent="0.25">
      <c r="A54" s="148"/>
      <c r="B54" s="16" t="s">
        <v>304</v>
      </c>
      <c r="C54" s="150">
        <v>200000000</v>
      </c>
      <c r="D54" s="140">
        <v>146413200</v>
      </c>
      <c r="E54" s="149" t="s">
        <v>392</v>
      </c>
      <c r="F54" s="106"/>
      <c r="G54" s="106" t="s">
        <v>404</v>
      </c>
      <c r="H54" s="106" t="s">
        <v>337</v>
      </c>
      <c r="I54" s="106" t="s">
        <v>405</v>
      </c>
      <c r="J54" s="106" t="s">
        <v>401</v>
      </c>
    </row>
    <row r="55" spans="1:10" ht="64.5" customHeight="1" x14ac:dyDescent="0.25">
      <c r="A55" s="249" t="s">
        <v>229</v>
      </c>
      <c r="B55" s="151" t="s">
        <v>315</v>
      </c>
      <c r="C55" s="106">
        <v>4600000000</v>
      </c>
      <c r="D55" s="106"/>
      <c r="E55" s="106"/>
      <c r="F55" s="106"/>
      <c r="G55" s="106"/>
      <c r="H55" s="125"/>
      <c r="I55" s="125"/>
      <c r="J55" s="106"/>
    </row>
    <row r="56" spans="1:10" ht="85.5" customHeight="1" x14ac:dyDescent="0.25">
      <c r="A56" s="257"/>
      <c r="B56" s="152" t="s">
        <v>406</v>
      </c>
      <c r="C56" s="153">
        <v>187000000</v>
      </c>
      <c r="D56" s="154">
        <v>187000000</v>
      </c>
      <c r="E56" s="106" t="s">
        <v>367</v>
      </c>
      <c r="F56" s="106"/>
      <c r="G56" s="152" t="s">
        <v>407</v>
      </c>
      <c r="H56" s="125" t="s">
        <v>408</v>
      </c>
      <c r="I56" s="125" t="s">
        <v>409</v>
      </c>
      <c r="J56" s="106" t="s">
        <v>410</v>
      </c>
    </row>
    <row r="57" spans="1:10" ht="71.25" x14ac:dyDescent="0.25">
      <c r="A57" s="257"/>
      <c r="B57" s="152" t="s">
        <v>411</v>
      </c>
      <c r="C57" s="153">
        <v>454300000</v>
      </c>
      <c r="D57" s="106">
        <v>454250000</v>
      </c>
      <c r="E57" s="106" t="s">
        <v>367</v>
      </c>
      <c r="F57" s="106"/>
      <c r="G57" s="106" t="s">
        <v>412</v>
      </c>
      <c r="H57" s="125" t="s">
        <v>413</v>
      </c>
      <c r="I57" s="125" t="s">
        <v>414</v>
      </c>
      <c r="J57" s="106" t="s">
        <v>415</v>
      </c>
    </row>
    <row r="58" spans="1:10" ht="144" customHeight="1" x14ac:dyDescent="0.25">
      <c r="A58" s="257"/>
      <c r="B58" s="152" t="s">
        <v>416</v>
      </c>
      <c r="C58" s="153">
        <v>66500000</v>
      </c>
      <c r="D58" s="155">
        <v>61600000</v>
      </c>
      <c r="E58" s="106" t="s">
        <v>367</v>
      </c>
      <c r="F58" s="106"/>
      <c r="G58" s="106" t="s">
        <v>417</v>
      </c>
      <c r="H58" s="125" t="s">
        <v>418</v>
      </c>
      <c r="I58" s="125" t="s">
        <v>419</v>
      </c>
      <c r="J58" s="125" t="s">
        <v>420</v>
      </c>
    </row>
    <row r="59" spans="1:10" ht="71.25" x14ac:dyDescent="0.25">
      <c r="A59" s="257"/>
      <c r="B59" s="152" t="s">
        <v>421</v>
      </c>
      <c r="C59" s="106">
        <v>1200000</v>
      </c>
      <c r="D59" s="106">
        <v>1050000</v>
      </c>
      <c r="E59" s="106" t="s">
        <v>367</v>
      </c>
      <c r="F59" s="106"/>
      <c r="G59" s="106" t="s">
        <v>422</v>
      </c>
      <c r="H59" s="125" t="s">
        <v>413</v>
      </c>
      <c r="I59" s="125" t="s">
        <v>423</v>
      </c>
      <c r="J59" s="106" t="s">
        <v>424</v>
      </c>
    </row>
    <row r="60" spans="1:10" ht="71.25" x14ac:dyDescent="0.25">
      <c r="A60" s="257"/>
      <c r="B60" s="152" t="s">
        <v>425</v>
      </c>
      <c r="C60" s="153">
        <v>13500000</v>
      </c>
      <c r="D60" s="106">
        <v>12896400</v>
      </c>
      <c r="E60" s="106" t="s">
        <v>367</v>
      </c>
      <c r="F60" s="106"/>
      <c r="G60" s="106" t="s">
        <v>426</v>
      </c>
      <c r="H60" s="125" t="s">
        <v>413</v>
      </c>
      <c r="I60" s="125" t="s">
        <v>427</v>
      </c>
      <c r="J60" s="106"/>
    </row>
    <row r="61" spans="1:10" ht="57" x14ac:dyDescent="0.25">
      <c r="A61" s="257"/>
      <c r="B61" s="152" t="s">
        <v>428</v>
      </c>
      <c r="C61" s="153">
        <v>24750000</v>
      </c>
      <c r="D61" s="154">
        <v>24750000</v>
      </c>
      <c r="E61" s="106" t="s">
        <v>367</v>
      </c>
      <c r="F61" s="106"/>
      <c r="G61" s="106" t="s">
        <v>429</v>
      </c>
      <c r="H61" s="125" t="s">
        <v>430</v>
      </c>
      <c r="I61" s="125" t="s">
        <v>431</v>
      </c>
      <c r="J61" s="106" t="s">
        <v>424</v>
      </c>
    </row>
    <row r="62" spans="1:10" ht="57" x14ac:dyDescent="0.25">
      <c r="A62" s="257"/>
      <c r="B62" s="152" t="s">
        <v>432</v>
      </c>
      <c r="C62" s="153">
        <v>22000000</v>
      </c>
      <c r="D62" s="154">
        <v>22000000</v>
      </c>
      <c r="E62" s="106" t="s">
        <v>367</v>
      </c>
      <c r="F62" s="106"/>
      <c r="G62" s="106" t="s">
        <v>433</v>
      </c>
      <c r="H62" s="125" t="s">
        <v>430</v>
      </c>
      <c r="I62" s="125" t="s">
        <v>434</v>
      </c>
      <c r="J62" s="106" t="s">
        <v>424</v>
      </c>
    </row>
    <row r="63" spans="1:10" ht="57" x14ac:dyDescent="0.25">
      <c r="A63" s="257"/>
      <c r="B63" s="152" t="s">
        <v>435</v>
      </c>
      <c r="C63" s="153">
        <v>14850000</v>
      </c>
      <c r="D63" s="154">
        <v>14850000</v>
      </c>
      <c r="E63" s="106" t="s">
        <v>367</v>
      </c>
      <c r="F63" s="106"/>
      <c r="G63" s="106" t="s">
        <v>433</v>
      </c>
      <c r="H63" s="125" t="s">
        <v>430</v>
      </c>
      <c r="I63" s="125" t="s">
        <v>434</v>
      </c>
      <c r="J63" s="106" t="s">
        <v>424</v>
      </c>
    </row>
    <row r="64" spans="1:10" ht="57" x14ac:dyDescent="0.25">
      <c r="A64" s="257"/>
      <c r="B64" s="152" t="s">
        <v>436</v>
      </c>
      <c r="C64" s="153">
        <v>600000</v>
      </c>
      <c r="D64" s="106">
        <v>440000</v>
      </c>
      <c r="E64" s="106" t="s">
        <v>367</v>
      </c>
      <c r="F64" s="106"/>
      <c r="G64" s="106" t="s">
        <v>433</v>
      </c>
      <c r="H64" s="125" t="s">
        <v>430</v>
      </c>
      <c r="I64" s="125" t="s">
        <v>427</v>
      </c>
      <c r="J64" s="106"/>
    </row>
    <row r="65" spans="1:10" ht="57" x14ac:dyDescent="0.25">
      <c r="A65" s="257"/>
      <c r="B65" s="152" t="s">
        <v>437</v>
      </c>
      <c r="C65" s="153">
        <v>900000</v>
      </c>
      <c r="D65" s="106">
        <v>660000</v>
      </c>
      <c r="E65" s="106" t="s">
        <v>367</v>
      </c>
      <c r="F65" s="106"/>
      <c r="G65" s="106" t="s">
        <v>433</v>
      </c>
      <c r="H65" s="125" t="s">
        <v>430</v>
      </c>
      <c r="I65" s="125" t="s">
        <v>427</v>
      </c>
      <c r="J65" s="106"/>
    </row>
    <row r="66" spans="1:10" ht="57" x14ac:dyDescent="0.25">
      <c r="A66" s="257"/>
      <c r="B66" s="152" t="s">
        <v>438</v>
      </c>
      <c r="C66" s="153">
        <v>510000</v>
      </c>
      <c r="D66" s="156">
        <v>200000</v>
      </c>
      <c r="E66" s="106" t="s">
        <v>367</v>
      </c>
      <c r="F66" s="106"/>
      <c r="G66" s="106" t="s">
        <v>433</v>
      </c>
      <c r="H66" s="125" t="s">
        <v>430</v>
      </c>
      <c r="I66" s="125" t="s">
        <v>427</v>
      </c>
      <c r="J66" s="106"/>
    </row>
    <row r="67" spans="1:10" ht="57" x14ac:dyDescent="0.25">
      <c r="A67" s="257"/>
      <c r="B67" s="152" t="s">
        <v>439</v>
      </c>
      <c r="C67" s="153">
        <v>340000</v>
      </c>
      <c r="D67" s="156">
        <v>340000</v>
      </c>
      <c r="E67" s="106" t="s">
        <v>367</v>
      </c>
      <c r="F67" s="106"/>
      <c r="G67" s="106" t="s">
        <v>433</v>
      </c>
      <c r="H67" s="125" t="s">
        <v>430</v>
      </c>
      <c r="I67" s="125" t="s">
        <v>427</v>
      </c>
      <c r="J67" s="106"/>
    </row>
    <row r="68" spans="1:10" ht="57" x14ac:dyDescent="0.25">
      <c r="A68" s="257"/>
      <c r="B68" s="152" t="s">
        <v>440</v>
      </c>
      <c r="C68" s="153">
        <v>390000</v>
      </c>
      <c r="D68" s="156">
        <v>330000</v>
      </c>
      <c r="E68" s="106" t="s">
        <v>367</v>
      </c>
      <c r="F68" s="106"/>
      <c r="G68" s="106" t="s">
        <v>433</v>
      </c>
      <c r="H68" s="125" t="s">
        <v>430</v>
      </c>
      <c r="I68" s="125" t="s">
        <v>427</v>
      </c>
      <c r="J68" s="106"/>
    </row>
    <row r="69" spans="1:10" ht="71.25" x14ac:dyDescent="0.25">
      <c r="A69" s="257"/>
      <c r="B69" s="152" t="s">
        <v>441</v>
      </c>
      <c r="C69" s="153">
        <v>37800000</v>
      </c>
      <c r="D69" s="156">
        <v>33197400</v>
      </c>
      <c r="E69" s="106" t="s">
        <v>367</v>
      </c>
      <c r="F69" s="106"/>
      <c r="G69" s="152" t="s">
        <v>442</v>
      </c>
      <c r="H69" s="125" t="s">
        <v>430</v>
      </c>
      <c r="I69" s="125" t="s">
        <v>427</v>
      </c>
      <c r="J69" s="106"/>
    </row>
    <row r="70" spans="1:10" ht="114" x14ac:dyDescent="0.25">
      <c r="A70" s="257"/>
      <c r="B70" s="152" t="s">
        <v>443</v>
      </c>
      <c r="C70" s="153">
        <v>19000000</v>
      </c>
      <c r="D70" s="156">
        <v>15900000</v>
      </c>
      <c r="E70" s="106" t="s">
        <v>367</v>
      </c>
      <c r="F70" s="106"/>
      <c r="G70" s="152" t="s">
        <v>444</v>
      </c>
      <c r="H70" s="125" t="s">
        <v>430</v>
      </c>
      <c r="I70" s="125" t="s">
        <v>427</v>
      </c>
      <c r="J70" s="106"/>
    </row>
    <row r="71" spans="1:10" ht="124.5" customHeight="1" x14ac:dyDescent="0.25">
      <c r="A71" s="257"/>
      <c r="B71" s="157" t="s">
        <v>445</v>
      </c>
      <c r="C71" s="153">
        <v>289920000</v>
      </c>
      <c r="D71" s="154">
        <v>289920000</v>
      </c>
      <c r="E71" s="106" t="s">
        <v>367</v>
      </c>
      <c r="F71" s="106"/>
      <c r="G71" s="106" t="s">
        <v>417</v>
      </c>
      <c r="H71" s="125" t="s">
        <v>418</v>
      </c>
      <c r="I71" s="125" t="s">
        <v>446</v>
      </c>
      <c r="J71" s="125" t="s">
        <v>420</v>
      </c>
    </row>
    <row r="72" spans="1:10" ht="78.75" customHeight="1" x14ac:dyDescent="0.25">
      <c r="A72" s="257"/>
      <c r="B72" s="125" t="s">
        <v>447</v>
      </c>
      <c r="C72" s="106">
        <v>15000000</v>
      </c>
      <c r="D72" s="106">
        <v>14302458</v>
      </c>
      <c r="E72" s="106" t="s">
        <v>367</v>
      </c>
      <c r="F72" s="106"/>
      <c r="G72" s="106" t="s">
        <v>448</v>
      </c>
      <c r="H72" s="125" t="s">
        <v>430</v>
      </c>
      <c r="I72" s="125" t="s">
        <v>427</v>
      </c>
      <c r="J72" s="106"/>
    </row>
    <row r="73" spans="1:10" ht="99.75" x14ac:dyDescent="0.25">
      <c r="A73" s="257"/>
      <c r="B73" s="158" t="s">
        <v>449</v>
      </c>
      <c r="C73" s="106">
        <v>21025000</v>
      </c>
      <c r="D73" s="159">
        <v>16733435</v>
      </c>
      <c r="E73" s="106" t="s">
        <v>367</v>
      </c>
      <c r="F73" s="106"/>
      <c r="G73" s="147" t="s">
        <v>450</v>
      </c>
      <c r="H73" s="125" t="s">
        <v>430</v>
      </c>
      <c r="I73" s="125" t="s">
        <v>451</v>
      </c>
      <c r="J73" s="106" t="s">
        <v>424</v>
      </c>
    </row>
    <row r="74" spans="1:10" ht="99.75" x14ac:dyDescent="0.25">
      <c r="A74" s="257"/>
      <c r="B74" s="158" t="s">
        <v>452</v>
      </c>
      <c r="C74" s="106">
        <v>82500000</v>
      </c>
      <c r="D74" s="159">
        <v>66902550</v>
      </c>
      <c r="E74" s="106" t="s">
        <v>367</v>
      </c>
      <c r="F74" s="106"/>
      <c r="G74" s="147" t="s">
        <v>450</v>
      </c>
      <c r="H74" s="125" t="s">
        <v>430</v>
      </c>
      <c r="I74" s="125" t="s">
        <v>451</v>
      </c>
      <c r="J74" s="106" t="s">
        <v>424</v>
      </c>
    </row>
    <row r="75" spans="1:10" ht="58.5" customHeight="1" x14ac:dyDescent="0.25">
      <c r="A75" s="257"/>
      <c r="B75" s="125" t="s">
        <v>453</v>
      </c>
      <c r="C75" s="160">
        <v>2976000</v>
      </c>
      <c r="D75" s="159">
        <v>2480000</v>
      </c>
      <c r="E75" s="106" t="s">
        <v>367</v>
      </c>
      <c r="F75" s="106"/>
      <c r="G75" s="106" t="s">
        <v>454</v>
      </c>
      <c r="H75" s="125" t="s">
        <v>430</v>
      </c>
      <c r="I75" s="125" t="s">
        <v>427</v>
      </c>
      <c r="J75" s="106"/>
    </row>
    <row r="76" spans="1:10" ht="57" x14ac:dyDescent="0.25">
      <c r="A76" s="257"/>
      <c r="B76" s="125" t="s">
        <v>455</v>
      </c>
      <c r="C76" s="160">
        <v>32340000</v>
      </c>
      <c r="D76" s="159">
        <v>34400000</v>
      </c>
      <c r="E76" s="106" t="s">
        <v>367</v>
      </c>
      <c r="F76" s="106"/>
      <c r="G76" s="106" t="s">
        <v>454</v>
      </c>
      <c r="H76" s="125" t="s">
        <v>430</v>
      </c>
      <c r="I76" s="125" t="s">
        <v>427</v>
      </c>
      <c r="J76" s="106"/>
    </row>
    <row r="77" spans="1:10" ht="57" x14ac:dyDescent="0.25">
      <c r="A77" s="257"/>
      <c r="B77" s="125" t="s">
        <v>456</v>
      </c>
      <c r="C77" s="160">
        <v>9801600</v>
      </c>
      <c r="D77" s="159">
        <v>8160000</v>
      </c>
      <c r="E77" s="106" t="s">
        <v>367</v>
      </c>
      <c r="F77" s="106"/>
      <c r="G77" s="106" t="s">
        <v>454</v>
      </c>
      <c r="H77" s="125" t="s">
        <v>430</v>
      </c>
      <c r="I77" s="125" t="s">
        <v>427</v>
      </c>
      <c r="J77" s="106"/>
    </row>
    <row r="78" spans="1:10" ht="57" x14ac:dyDescent="0.25">
      <c r="A78" s="257"/>
      <c r="B78" s="125" t="s">
        <v>457</v>
      </c>
      <c r="C78" s="161">
        <v>20028000</v>
      </c>
      <c r="D78" s="159">
        <v>19980000</v>
      </c>
      <c r="E78" s="106" t="s">
        <v>367</v>
      </c>
      <c r="F78" s="106"/>
      <c r="G78" s="106" t="s">
        <v>454</v>
      </c>
      <c r="H78" s="125" t="s">
        <v>430</v>
      </c>
      <c r="I78" s="125" t="s">
        <v>427</v>
      </c>
      <c r="J78" s="106"/>
    </row>
    <row r="79" spans="1:10" ht="99.75" x14ac:dyDescent="0.25">
      <c r="A79" s="257"/>
      <c r="B79" s="125" t="s">
        <v>458</v>
      </c>
      <c r="C79" s="106">
        <v>3000000</v>
      </c>
      <c r="D79" s="159">
        <v>2475000</v>
      </c>
      <c r="E79" s="106" t="s">
        <v>367</v>
      </c>
      <c r="F79" s="106"/>
      <c r="G79" s="147" t="s">
        <v>459</v>
      </c>
      <c r="H79" s="125" t="s">
        <v>413</v>
      </c>
      <c r="I79" s="147" t="s">
        <v>450</v>
      </c>
      <c r="J79" s="106" t="s">
        <v>401</v>
      </c>
    </row>
    <row r="80" spans="1:10" ht="99.75" x14ac:dyDescent="0.25">
      <c r="A80" s="257"/>
      <c r="B80" s="125" t="s">
        <v>460</v>
      </c>
      <c r="C80" s="106">
        <v>11305000</v>
      </c>
      <c r="D80" s="159">
        <v>8953560</v>
      </c>
      <c r="E80" s="106" t="s">
        <v>367</v>
      </c>
      <c r="F80" s="106"/>
      <c r="G80" s="147" t="s">
        <v>459</v>
      </c>
      <c r="H80" s="125" t="s">
        <v>413</v>
      </c>
      <c r="I80" s="147" t="s">
        <v>450</v>
      </c>
      <c r="J80" s="106" t="s">
        <v>401</v>
      </c>
    </row>
    <row r="81" spans="1:10" ht="106.5" customHeight="1" x14ac:dyDescent="0.25">
      <c r="A81" s="257"/>
      <c r="B81" s="125" t="s">
        <v>461</v>
      </c>
      <c r="C81" s="160">
        <v>12540000</v>
      </c>
      <c r="D81" s="159">
        <v>12540000</v>
      </c>
      <c r="E81" s="106" t="s">
        <v>367</v>
      </c>
      <c r="F81" s="106"/>
      <c r="G81" s="147" t="s">
        <v>462</v>
      </c>
      <c r="H81" s="106" t="s">
        <v>463</v>
      </c>
      <c r="I81" s="125" t="s">
        <v>464</v>
      </c>
      <c r="J81" s="106" t="s">
        <v>465</v>
      </c>
    </row>
    <row r="82" spans="1:10" ht="114.75" customHeight="1" x14ac:dyDescent="0.25">
      <c r="A82" s="257"/>
      <c r="B82" s="158" t="s">
        <v>466</v>
      </c>
      <c r="C82" s="106">
        <v>33000000</v>
      </c>
      <c r="D82" s="106">
        <v>33000000</v>
      </c>
      <c r="E82" s="106" t="s">
        <v>367</v>
      </c>
      <c r="F82" s="106"/>
      <c r="G82" s="147" t="s">
        <v>467</v>
      </c>
      <c r="H82" s="125" t="s">
        <v>418</v>
      </c>
      <c r="I82" s="125" t="s">
        <v>468</v>
      </c>
      <c r="J82" s="125" t="s">
        <v>469</v>
      </c>
    </row>
    <row r="83" spans="1:10" ht="69" customHeight="1" x14ac:dyDescent="0.25">
      <c r="A83" s="257"/>
      <c r="B83" s="125" t="s">
        <v>470</v>
      </c>
      <c r="C83" s="106">
        <v>48105600</v>
      </c>
      <c r="D83" s="106">
        <v>36480000</v>
      </c>
      <c r="E83" s="106" t="s">
        <v>367</v>
      </c>
      <c r="F83" s="106"/>
      <c r="G83" s="106" t="s">
        <v>471</v>
      </c>
      <c r="H83" s="125" t="s">
        <v>413</v>
      </c>
      <c r="I83" s="162" t="s">
        <v>472</v>
      </c>
      <c r="J83" s="106" t="s">
        <v>401</v>
      </c>
    </row>
    <row r="84" spans="1:10" ht="71.25" customHeight="1" x14ac:dyDescent="0.25">
      <c r="A84" s="257"/>
      <c r="B84" s="125" t="s">
        <v>473</v>
      </c>
      <c r="C84" s="106">
        <v>9801600</v>
      </c>
      <c r="D84" s="159">
        <v>7680000</v>
      </c>
      <c r="E84" s="106" t="s">
        <v>367</v>
      </c>
      <c r="F84" s="106"/>
      <c r="G84" s="106" t="s">
        <v>471</v>
      </c>
      <c r="H84" s="125" t="s">
        <v>413</v>
      </c>
      <c r="I84" s="147" t="s">
        <v>472</v>
      </c>
      <c r="J84" s="106" t="s">
        <v>401</v>
      </c>
    </row>
    <row r="85" spans="1:10" ht="61.5" customHeight="1" x14ac:dyDescent="0.25">
      <c r="A85" s="257"/>
      <c r="B85" s="125" t="s">
        <v>474</v>
      </c>
      <c r="C85" s="161">
        <v>21120000</v>
      </c>
      <c r="D85" s="163">
        <v>21120000</v>
      </c>
      <c r="E85" s="106" t="s">
        <v>367</v>
      </c>
      <c r="F85" s="106"/>
      <c r="G85" s="147" t="s">
        <v>472</v>
      </c>
      <c r="H85" s="125" t="s">
        <v>430</v>
      </c>
      <c r="I85" s="125" t="s">
        <v>427</v>
      </c>
      <c r="J85" s="106"/>
    </row>
    <row r="86" spans="1:10" ht="113.25" customHeight="1" x14ac:dyDescent="0.25">
      <c r="A86" s="257"/>
      <c r="B86" s="164" t="s">
        <v>475</v>
      </c>
      <c r="C86" s="165">
        <v>81600000</v>
      </c>
      <c r="D86" s="166">
        <v>81600000</v>
      </c>
      <c r="E86" s="106" t="s">
        <v>367</v>
      </c>
      <c r="F86" s="106"/>
      <c r="G86" s="106" t="s">
        <v>417</v>
      </c>
      <c r="H86" s="125" t="s">
        <v>418</v>
      </c>
      <c r="I86" s="125" t="s">
        <v>476</v>
      </c>
      <c r="J86" s="125" t="s">
        <v>420</v>
      </c>
    </row>
    <row r="87" spans="1:10" ht="146.25" customHeight="1" x14ac:dyDescent="0.25">
      <c r="A87" s="257"/>
      <c r="B87" s="158" t="s">
        <v>477</v>
      </c>
      <c r="C87" s="165">
        <v>550000000</v>
      </c>
      <c r="D87" s="167">
        <v>549685398</v>
      </c>
      <c r="E87" s="106" t="s">
        <v>367</v>
      </c>
      <c r="F87" s="106"/>
      <c r="G87" s="147" t="s">
        <v>478</v>
      </c>
      <c r="H87" s="125" t="s">
        <v>430</v>
      </c>
      <c r="I87" s="125" t="s">
        <v>479</v>
      </c>
      <c r="J87" s="106" t="s">
        <v>424</v>
      </c>
    </row>
    <row r="88" spans="1:10" ht="100.5" customHeight="1" x14ac:dyDescent="0.25">
      <c r="A88" s="257"/>
      <c r="B88" s="125" t="s">
        <v>480</v>
      </c>
      <c r="C88" s="106">
        <v>81600000</v>
      </c>
      <c r="D88" s="106">
        <v>81600000</v>
      </c>
      <c r="E88" s="106" t="s">
        <v>367</v>
      </c>
      <c r="F88" s="106"/>
      <c r="G88" s="147" t="s">
        <v>417</v>
      </c>
      <c r="H88" s="125" t="s">
        <v>418</v>
      </c>
      <c r="I88" s="125"/>
      <c r="J88" s="106"/>
    </row>
    <row r="89" spans="1:10" ht="99.75" customHeight="1" x14ac:dyDescent="0.25">
      <c r="A89" s="257"/>
      <c r="B89" s="125" t="s">
        <v>481</v>
      </c>
      <c r="C89" s="160">
        <v>57321600</v>
      </c>
      <c r="D89" s="159">
        <v>44160000</v>
      </c>
      <c r="E89" s="106" t="s">
        <v>367</v>
      </c>
      <c r="F89" s="106"/>
      <c r="G89" s="106" t="s">
        <v>482</v>
      </c>
      <c r="H89" s="125" t="s">
        <v>483</v>
      </c>
      <c r="I89" s="106" t="s">
        <v>454</v>
      </c>
      <c r="J89" s="106" t="s">
        <v>401</v>
      </c>
    </row>
    <row r="90" spans="1:10" ht="108" customHeight="1" x14ac:dyDescent="0.25">
      <c r="A90" s="257"/>
      <c r="B90" s="168" t="s">
        <v>484</v>
      </c>
      <c r="C90" s="169">
        <v>700000000</v>
      </c>
      <c r="D90" s="170">
        <v>698000000</v>
      </c>
      <c r="E90" s="170" t="s">
        <v>367</v>
      </c>
      <c r="F90" s="170"/>
      <c r="G90" s="67" t="s">
        <v>485</v>
      </c>
      <c r="H90" s="168" t="s">
        <v>483</v>
      </c>
      <c r="I90" s="170" t="s">
        <v>486</v>
      </c>
      <c r="J90" s="170" t="s">
        <v>487</v>
      </c>
    </row>
    <row r="91" spans="1:10" ht="44.25" customHeight="1" x14ac:dyDescent="0.25">
      <c r="A91" s="257"/>
      <c r="B91" s="247" t="s">
        <v>488</v>
      </c>
      <c r="C91" s="259">
        <v>416000000</v>
      </c>
      <c r="D91" s="170">
        <v>208000000</v>
      </c>
      <c r="E91" s="262" t="s">
        <v>367</v>
      </c>
      <c r="F91" s="170"/>
      <c r="G91" s="67" t="s">
        <v>417</v>
      </c>
      <c r="H91" s="247" t="s">
        <v>483</v>
      </c>
      <c r="I91" s="170"/>
      <c r="J91" s="170"/>
    </row>
    <row r="92" spans="1:10" ht="36" customHeight="1" x14ac:dyDescent="0.25">
      <c r="A92" s="257"/>
      <c r="B92" s="258"/>
      <c r="C92" s="260"/>
      <c r="D92" s="170">
        <v>122980000</v>
      </c>
      <c r="E92" s="263"/>
      <c r="F92" s="170"/>
      <c r="G92" s="67" t="s">
        <v>462</v>
      </c>
      <c r="H92" s="258"/>
      <c r="I92" s="170"/>
      <c r="J92" s="170"/>
    </row>
    <row r="93" spans="1:10" ht="46.5" customHeight="1" x14ac:dyDescent="0.25">
      <c r="A93" s="257"/>
      <c r="B93" s="248"/>
      <c r="C93" s="261"/>
      <c r="D93" s="170">
        <v>72000000</v>
      </c>
      <c r="E93" s="264"/>
      <c r="F93" s="170"/>
      <c r="G93" s="67" t="s">
        <v>489</v>
      </c>
      <c r="H93" s="248"/>
      <c r="I93" s="170"/>
      <c r="J93" s="170"/>
    </row>
    <row r="94" spans="1:10" ht="107.25" customHeight="1" x14ac:dyDescent="0.25">
      <c r="A94" s="257"/>
      <c r="B94" s="168" t="s">
        <v>490</v>
      </c>
      <c r="C94" s="169">
        <v>217000000</v>
      </c>
      <c r="D94" s="170">
        <v>217000000</v>
      </c>
      <c r="E94" s="170" t="s">
        <v>367</v>
      </c>
      <c r="F94" s="106"/>
      <c r="G94" s="147" t="s">
        <v>417</v>
      </c>
      <c r="H94" s="125" t="s">
        <v>418</v>
      </c>
      <c r="I94" s="106"/>
      <c r="J94" s="106"/>
    </row>
    <row r="95" spans="1:10" ht="111" customHeight="1" x14ac:dyDescent="0.25">
      <c r="A95" s="257"/>
      <c r="B95" s="168" t="s">
        <v>491</v>
      </c>
      <c r="C95" s="169">
        <v>231000000</v>
      </c>
      <c r="D95" s="170">
        <v>229600000</v>
      </c>
      <c r="E95" s="170" t="s">
        <v>367</v>
      </c>
      <c r="F95" s="106"/>
      <c r="G95" s="171" t="s">
        <v>492</v>
      </c>
      <c r="H95" s="168" t="s">
        <v>483</v>
      </c>
      <c r="I95" s="106" t="s">
        <v>493</v>
      </c>
      <c r="J95" s="106" t="s">
        <v>465</v>
      </c>
    </row>
    <row r="96" spans="1:10" ht="123" customHeight="1" x14ac:dyDescent="0.25">
      <c r="A96" s="257"/>
      <c r="B96" s="168" t="s">
        <v>494</v>
      </c>
      <c r="C96" s="169">
        <v>217000000</v>
      </c>
      <c r="D96" s="169">
        <v>217000000</v>
      </c>
      <c r="E96" s="170" t="s">
        <v>367</v>
      </c>
      <c r="F96" s="106"/>
      <c r="G96" s="171" t="s">
        <v>492</v>
      </c>
      <c r="H96" s="168" t="s">
        <v>483</v>
      </c>
      <c r="I96" s="106" t="s">
        <v>493</v>
      </c>
      <c r="J96" s="106" t="s">
        <v>465</v>
      </c>
    </row>
    <row r="97" spans="1:10" ht="105" customHeight="1" x14ac:dyDescent="0.25">
      <c r="A97" s="257"/>
      <c r="B97" s="172" t="s">
        <v>495</v>
      </c>
      <c r="C97" s="160">
        <v>14400000</v>
      </c>
      <c r="D97" s="159">
        <v>14296000</v>
      </c>
      <c r="E97" s="106" t="s">
        <v>367</v>
      </c>
      <c r="F97" s="106"/>
      <c r="G97" s="106" t="s">
        <v>496</v>
      </c>
      <c r="H97" s="168" t="s">
        <v>483</v>
      </c>
      <c r="I97" s="125" t="s">
        <v>427</v>
      </c>
      <c r="J97" s="106"/>
    </row>
    <row r="98" spans="1:10" ht="99.75" customHeight="1" x14ac:dyDescent="0.25">
      <c r="A98" s="257"/>
      <c r="B98" s="172" t="s">
        <v>497</v>
      </c>
      <c r="C98" s="173">
        <v>93000</v>
      </c>
      <c r="D98" s="173">
        <v>93000</v>
      </c>
      <c r="E98" s="106" t="s">
        <v>367</v>
      </c>
      <c r="F98" s="106"/>
      <c r="G98" s="174" t="s">
        <v>498</v>
      </c>
      <c r="H98" s="168" t="s">
        <v>430</v>
      </c>
      <c r="I98" s="125"/>
      <c r="J98" s="106"/>
    </row>
    <row r="99" spans="1:10" ht="187.5" customHeight="1" x14ac:dyDescent="0.25">
      <c r="A99" s="257"/>
      <c r="B99" s="174" t="s">
        <v>499</v>
      </c>
      <c r="C99" s="173">
        <v>16400000</v>
      </c>
      <c r="D99" s="173">
        <v>16400000</v>
      </c>
      <c r="E99" s="106" t="s">
        <v>367</v>
      </c>
      <c r="F99" s="106"/>
      <c r="G99" s="175" t="s">
        <v>500</v>
      </c>
      <c r="H99" s="168" t="s">
        <v>430</v>
      </c>
      <c r="I99" s="125" t="s">
        <v>501</v>
      </c>
      <c r="J99" s="106"/>
    </row>
    <row r="100" spans="1:10" ht="187.5" customHeight="1" x14ac:dyDescent="0.25">
      <c r="A100" s="257"/>
      <c r="B100" s="237" t="s">
        <v>502</v>
      </c>
      <c r="C100" s="243">
        <v>180000000</v>
      </c>
      <c r="D100" s="173">
        <v>89000000</v>
      </c>
      <c r="E100" s="106" t="s">
        <v>367</v>
      </c>
      <c r="F100" s="106"/>
      <c r="G100" s="175" t="s">
        <v>503</v>
      </c>
      <c r="H100" s="168" t="s">
        <v>430</v>
      </c>
      <c r="I100" s="147" t="s">
        <v>504</v>
      </c>
      <c r="J100" s="106"/>
    </row>
    <row r="101" spans="1:10" ht="99.75" customHeight="1" x14ac:dyDescent="0.25">
      <c r="A101" s="257"/>
      <c r="B101" s="238"/>
      <c r="C101" s="244"/>
      <c r="D101" s="160">
        <v>89000000</v>
      </c>
      <c r="E101" s="106" t="s">
        <v>367</v>
      </c>
      <c r="F101" s="106"/>
      <c r="G101" s="147" t="s">
        <v>505</v>
      </c>
      <c r="H101" s="168" t="s">
        <v>430</v>
      </c>
      <c r="I101" s="147" t="s">
        <v>504</v>
      </c>
      <c r="J101" s="106"/>
    </row>
    <row r="102" spans="1:10" ht="52.5" customHeight="1" x14ac:dyDescent="0.25">
      <c r="A102" s="257"/>
      <c r="B102" s="237" t="s">
        <v>488</v>
      </c>
      <c r="C102" s="243"/>
      <c r="D102" s="176">
        <v>18447000</v>
      </c>
      <c r="E102" s="245" t="s">
        <v>367</v>
      </c>
      <c r="F102" s="106"/>
      <c r="G102" s="67" t="s">
        <v>462</v>
      </c>
      <c r="H102" s="247" t="s">
        <v>506</v>
      </c>
      <c r="I102" s="147"/>
      <c r="J102" s="106"/>
    </row>
    <row r="103" spans="1:10" ht="192.75" customHeight="1" x14ac:dyDescent="0.25">
      <c r="A103" s="257"/>
      <c r="B103" s="238"/>
      <c r="C103" s="244"/>
      <c r="D103" s="160">
        <v>18000000</v>
      </c>
      <c r="E103" s="246"/>
      <c r="F103" s="106"/>
      <c r="G103" s="67" t="s">
        <v>489</v>
      </c>
      <c r="H103" s="248"/>
      <c r="I103" s="147"/>
      <c r="J103" s="106"/>
    </row>
    <row r="104" spans="1:10" ht="3.75" customHeight="1" x14ac:dyDescent="0.25">
      <c r="A104" s="250"/>
      <c r="B104" s="158"/>
      <c r="C104" s="165"/>
      <c r="D104" s="167"/>
      <c r="E104" s="106"/>
      <c r="F104" s="106"/>
      <c r="G104" s="147"/>
      <c r="H104" s="125"/>
      <c r="I104" s="125"/>
      <c r="J104" s="106"/>
    </row>
    <row r="105" spans="1:10" x14ac:dyDescent="0.25">
      <c r="A105" s="33"/>
      <c r="B105" s="33"/>
      <c r="C105" s="33"/>
      <c r="D105" s="33"/>
      <c r="E105" s="33"/>
      <c r="F105" s="33"/>
      <c r="G105" s="33"/>
      <c r="H105" s="33"/>
      <c r="I105" s="33"/>
      <c r="J105" s="33"/>
    </row>
    <row r="106" spans="1:10" ht="71.25" customHeight="1" x14ac:dyDescent="0.25">
      <c r="A106" s="242" t="s">
        <v>317</v>
      </c>
      <c r="B106" s="242"/>
      <c r="C106" s="242"/>
      <c r="D106" s="242"/>
      <c r="E106" s="242"/>
      <c r="F106" s="242"/>
      <c r="G106" s="242"/>
      <c r="H106" s="242"/>
      <c r="I106" s="242"/>
      <c r="J106" s="242"/>
    </row>
  </sheetData>
  <mergeCells count="89">
    <mergeCell ref="A4:J4"/>
    <mergeCell ref="A11:A12"/>
    <mergeCell ref="B11:B12"/>
    <mergeCell ref="C11:C12"/>
    <mergeCell ref="D11:D12"/>
    <mergeCell ref="E11:E12"/>
    <mergeCell ref="F11:F12"/>
    <mergeCell ref="G11:G12"/>
    <mergeCell ref="H11:H12"/>
    <mergeCell ref="G13:G14"/>
    <mergeCell ref="H13:H14"/>
    <mergeCell ref="A19:A21"/>
    <mergeCell ref="B19:B21"/>
    <mergeCell ref="C19:C21"/>
    <mergeCell ref="D19:D21"/>
    <mergeCell ref="E19:E21"/>
    <mergeCell ref="F19:F21"/>
    <mergeCell ref="G19:G21"/>
    <mergeCell ref="H19:H21"/>
    <mergeCell ref="A13:A14"/>
    <mergeCell ref="B13:B14"/>
    <mergeCell ref="C13:C14"/>
    <mergeCell ref="D13:D14"/>
    <mergeCell ref="E13:E14"/>
    <mergeCell ref="F13:F14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A24:A25"/>
    <mergeCell ref="B24:B25"/>
    <mergeCell ref="C24:C25"/>
    <mergeCell ref="D24:D25"/>
    <mergeCell ref="E24:E25"/>
    <mergeCell ref="F24:F25"/>
    <mergeCell ref="G28:G30"/>
    <mergeCell ref="H28:H30"/>
    <mergeCell ref="A38:A39"/>
    <mergeCell ref="B38:B39"/>
    <mergeCell ref="C38:C39"/>
    <mergeCell ref="D38:D39"/>
    <mergeCell ref="E38:E39"/>
    <mergeCell ref="F38:F39"/>
    <mergeCell ref="G38:G39"/>
    <mergeCell ref="H38:H39"/>
    <mergeCell ref="A28:A30"/>
    <mergeCell ref="B28:B30"/>
    <mergeCell ref="C28:C30"/>
    <mergeCell ref="D28:D30"/>
    <mergeCell ref="E28:E30"/>
    <mergeCell ref="F28:F30"/>
    <mergeCell ref="G40:G41"/>
    <mergeCell ref="H40:H41"/>
    <mergeCell ref="A46:A48"/>
    <mergeCell ref="C46:C47"/>
    <mergeCell ref="D46:D47"/>
    <mergeCell ref="E46:E48"/>
    <mergeCell ref="F46:F48"/>
    <mergeCell ref="G46:G47"/>
    <mergeCell ref="H46:H47"/>
    <mergeCell ref="A40:A41"/>
    <mergeCell ref="B40:B41"/>
    <mergeCell ref="C40:C41"/>
    <mergeCell ref="D40:D41"/>
    <mergeCell ref="E40:E41"/>
    <mergeCell ref="F40:F41"/>
    <mergeCell ref="I46:I47"/>
    <mergeCell ref="J46:J47"/>
    <mergeCell ref="A50:A52"/>
    <mergeCell ref="C50:C52"/>
    <mergeCell ref="E50:E52"/>
    <mergeCell ref="A106:J106"/>
    <mergeCell ref="B100:B101"/>
    <mergeCell ref="C100:C101"/>
    <mergeCell ref="B102:B103"/>
    <mergeCell ref="C102:C103"/>
    <mergeCell ref="E102:E103"/>
    <mergeCell ref="H102:H103"/>
    <mergeCell ref="A55:A104"/>
    <mergeCell ref="B91:B93"/>
    <mergeCell ref="C91:C93"/>
    <mergeCell ref="E91:E93"/>
    <mergeCell ref="H91:H9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8"/>
  <sheetViews>
    <sheetView topLeftCell="A22" workbookViewId="0">
      <selection sqref="A1:XFD1048576"/>
    </sheetView>
  </sheetViews>
  <sheetFormatPr defaultRowHeight="15" x14ac:dyDescent="0.25"/>
  <cols>
    <col min="1" max="1" width="4" style="63" customWidth="1"/>
    <col min="2" max="2" width="28.5703125" style="63" customWidth="1"/>
    <col min="3" max="3" width="20" style="63" customWidth="1"/>
    <col min="4" max="4" width="23.7109375" style="63" customWidth="1"/>
    <col min="5" max="5" width="20.7109375" style="63" customWidth="1"/>
    <col min="6" max="6" width="20.5703125" style="63" customWidth="1"/>
    <col min="7" max="7" width="23.42578125" style="63" customWidth="1"/>
    <col min="8" max="16384" width="9.140625" style="63"/>
  </cols>
  <sheetData>
    <row r="1" spans="1:8" x14ac:dyDescent="0.25">
      <c r="A1" s="33"/>
      <c r="B1" s="33"/>
      <c r="C1" s="34"/>
      <c r="D1" s="33"/>
      <c r="E1" s="33"/>
      <c r="F1" s="34" t="s">
        <v>9</v>
      </c>
      <c r="G1" s="34"/>
      <c r="H1" s="33"/>
    </row>
    <row r="2" spans="1:8" x14ac:dyDescent="0.25">
      <c r="A2" s="33"/>
      <c r="B2" s="33"/>
      <c r="C2" s="34"/>
      <c r="D2" s="33"/>
      <c r="E2" s="33"/>
      <c r="F2" s="34" t="s">
        <v>507</v>
      </c>
      <c r="G2" s="34"/>
      <c r="H2" s="33"/>
    </row>
    <row r="3" spans="1:8" x14ac:dyDescent="0.25">
      <c r="A3" s="33"/>
      <c r="B3" s="8"/>
      <c r="C3" s="8"/>
      <c r="D3" s="8"/>
      <c r="E3" s="8"/>
      <c r="F3" s="33"/>
      <c r="G3" s="33"/>
      <c r="H3" s="33"/>
    </row>
    <row r="4" spans="1:8" ht="18.75" x14ac:dyDescent="0.25">
      <c r="A4" s="280" t="s">
        <v>508</v>
      </c>
      <c r="B4" s="280"/>
      <c r="C4" s="280"/>
      <c r="D4" s="280"/>
      <c r="E4" s="280"/>
      <c r="F4" s="280"/>
      <c r="G4" s="280"/>
      <c r="H4" s="33"/>
    </row>
    <row r="5" spans="1:8" ht="18.75" x14ac:dyDescent="0.25">
      <c r="A5" s="279" t="s">
        <v>509</v>
      </c>
      <c r="B5" s="279"/>
      <c r="C5" s="279"/>
      <c r="D5" s="279"/>
      <c r="E5" s="279"/>
      <c r="F5" s="279"/>
      <c r="G5" s="279"/>
      <c r="H5" s="33"/>
    </row>
    <row r="6" spans="1:8" x14ac:dyDescent="0.25">
      <c r="A6" s="33"/>
      <c r="B6" s="33"/>
      <c r="C6" s="8"/>
      <c r="D6" s="8"/>
      <c r="E6" s="8"/>
      <c r="F6" s="8"/>
      <c r="G6" s="8" t="s">
        <v>510</v>
      </c>
      <c r="H6" s="33"/>
    </row>
    <row r="7" spans="1:8" x14ac:dyDescent="0.25">
      <c r="A7" s="33"/>
      <c r="B7" s="33"/>
      <c r="C7" s="8"/>
      <c r="D7" s="8"/>
      <c r="E7" s="8"/>
      <c r="F7" s="8"/>
      <c r="G7" s="33"/>
      <c r="H7" s="33"/>
    </row>
    <row r="8" spans="1:8" x14ac:dyDescent="0.25">
      <c r="A8" s="33" t="s">
        <v>321</v>
      </c>
      <c r="B8" s="33"/>
      <c r="C8" s="33"/>
      <c r="D8" s="33"/>
      <c r="E8" s="33"/>
      <c r="F8" s="33"/>
      <c r="G8" s="33"/>
      <c r="H8" s="33"/>
    </row>
    <row r="9" spans="1:8" x14ac:dyDescent="0.25">
      <c r="A9" s="33" t="s">
        <v>322</v>
      </c>
      <c r="B9" s="33"/>
      <c r="C9" s="33"/>
      <c r="D9" s="33"/>
      <c r="E9" s="33" t="s">
        <v>150</v>
      </c>
      <c r="F9" s="35"/>
      <c r="G9" s="35"/>
      <c r="H9" s="33"/>
    </row>
    <row r="10" spans="1:8" x14ac:dyDescent="0.25">
      <c r="A10" s="33"/>
      <c r="B10" s="33"/>
      <c r="C10" s="33"/>
      <c r="D10" s="33"/>
      <c r="E10" s="33"/>
      <c r="F10" s="35"/>
      <c r="G10" s="35" t="s">
        <v>46</v>
      </c>
      <c r="H10" s="33"/>
    </row>
    <row r="11" spans="1:8" ht="42.75" x14ac:dyDescent="0.25">
      <c r="A11" s="116" t="s">
        <v>15</v>
      </c>
      <c r="B11" s="117" t="s">
        <v>323</v>
      </c>
      <c r="C11" s="118" t="s">
        <v>324</v>
      </c>
      <c r="D11" s="119" t="s">
        <v>263</v>
      </c>
      <c r="E11" s="118" t="s">
        <v>511</v>
      </c>
      <c r="F11" s="118" t="s">
        <v>512</v>
      </c>
      <c r="G11" s="118" t="s">
        <v>513</v>
      </c>
      <c r="H11" s="33"/>
    </row>
    <row r="12" spans="1:8" s="182" customFormat="1" ht="38.25" x14ac:dyDescent="0.2">
      <c r="A12" s="177" t="s">
        <v>230</v>
      </c>
      <c r="B12" s="177" t="s">
        <v>514</v>
      </c>
      <c r="C12" s="178" t="s">
        <v>515</v>
      </c>
      <c r="D12" s="179">
        <v>18447000</v>
      </c>
      <c r="E12" s="180" t="s">
        <v>516</v>
      </c>
      <c r="F12" s="115">
        <v>16602300</v>
      </c>
      <c r="G12" s="181" t="s">
        <v>517</v>
      </c>
    </row>
    <row r="13" spans="1:8" s="182" customFormat="1" ht="38.25" customHeight="1" x14ac:dyDescent="0.2">
      <c r="A13" s="172" t="s">
        <v>228</v>
      </c>
      <c r="B13" s="172" t="s">
        <v>518</v>
      </c>
      <c r="C13" s="183">
        <v>1300000000</v>
      </c>
      <c r="D13" s="184">
        <v>1168342560</v>
      </c>
      <c r="E13" s="180" t="s">
        <v>519</v>
      </c>
      <c r="F13" s="185">
        <v>525248642</v>
      </c>
      <c r="G13" s="181" t="s">
        <v>520</v>
      </c>
    </row>
    <row r="14" spans="1:8" s="182" customFormat="1" ht="39" customHeight="1" x14ac:dyDescent="0.2">
      <c r="A14" s="186" t="s">
        <v>229</v>
      </c>
      <c r="B14" s="186" t="s">
        <v>521</v>
      </c>
      <c r="C14" s="187">
        <v>80000000</v>
      </c>
      <c r="D14" s="184">
        <v>72621867</v>
      </c>
      <c r="E14" s="180" t="s">
        <v>522</v>
      </c>
      <c r="F14" s="185">
        <v>70877000</v>
      </c>
      <c r="G14" s="181" t="s">
        <v>523</v>
      </c>
    </row>
    <row r="15" spans="1:8" s="182" customFormat="1" ht="25.5" x14ac:dyDescent="0.2">
      <c r="A15" s="186" t="s">
        <v>231</v>
      </c>
      <c r="B15" s="171" t="s">
        <v>524</v>
      </c>
      <c r="C15" s="187">
        <v>80000000</v>
      </c>
      <c r="D15" s="184">
        <v>79101698</v>
      </c>
      <c r="E15" s="180" t="s">
        <v>525</v>
      </c>
      <c r="F15" s="185">
        <v>79101698</v>
      </c>
      <c r="G15" s="181" t="s">
        <v>526</v>
      </c>
    </row>
    <row r="16" spans="1:8" s="182" customFormat="1" ht="38.25" x14ac:dyDescent="0.2">
      <c r="A16" s="186" t="s">
        <v>232</v>
      </c>
      <c r="B16" s="171" t="s">
        <v>527</v>
      </c>
      <c r="C16" s="187">
        <v>80000000</v>
      </c>
      <c r="D16" s="184">
        <v>79207110</v>
      </c>
      <c r="E16" s="180" t="s">
        <v>528</v>
      </c>
      <c r="F16" s="185">
        <v>78624800</v>
      </c>
      <c r="G16" s="181" t="s">
        <v>529</v>
      </c>
    </row>
    <row r="17" spans="1:7" s="182" customFormat="1" ht="25.5" x14ac:dyDescent="0.2">
      <c r="A17" s="186" t="s">
        <v>233</v>
      </c>
      <c r="B17" s="186" t="s">
        <v>530</v>
      </c>
      <c r="C17" s="183">
        <v>3263000000</v>
      </c>
      <c r="D17" s="188">
        <v>3158162700</v>
      </c>
      <c r="E17" s="180" t="s">
        <v>531</v>
      </c>
      <c r="F17" s="115">
        <v>21240000</v>
      </c>
      <c r="G17" s="181" t="s">
        <v>532</v>
      </c>
    </row>
    <row r="18" spans="1:7" s="182" customFormat="1" ht="38.25" x14ac:dyDescent="0.2">
      <c r="A18" s="186" t="s">
        <v>234</v>
      </c>
      <c r="B18" s="186" t="s">
        <v>533</v>
      </c>
      <c r="C18" s="187">
        <v>174000000</v>
      </c>
      <c r="D18" s="188">
        <v>172799990</v>
      </c>
      <c r="E18" s="180" t="s">
        <v>534</v>
      </c>
      <c r="F18" s="189">
        <v>104747390</v>
      </c>
      <c r="G18" s="181" t="s">
        <v>535</v>
      </c>
    </row>
    <row r="19" spans="1:7" s="182" customFormat="1" ht="76.5" x14ac:dyDescent="0.2">
      <c r="A19" s="186" t="s">
        <v>235</v>
      </c>
      <c r="B19" s="186" t="s">
        <v>536</v>
      </c>
      <c r="C19" s="187">
        <v>189720000</v>
      </c>
      <c r="D19" s="188">
        <v>189720000</v>
      </c>
      <c r="E19" s="180" t="s">
        <v>537</v>
      </c>
      <c r="F19" s="115">
        <v>149054940</v>
      </c>
      <c r="G19" s="181" t="s">
        <v>538</v>
      </c>
    </row>
    <row r="20" spans="1:7" s="182" customFormat="1" ht="76.5" x14ac:dyDescent="0.2">
      <c r="A20" s="186" t="s">
        <v>236</v>
      </c>
      <c r="B20" s="186" t="s">
        <v>536</v>
      </c>
      <c r="C20" s="187">
        <v>127585500</v>
      </c>
      <c r="D20" s="188">
        <v>127585500</v>
      </c>
      <c r="E20" s="180" t="s">
        <v>539</v>
      </c>
      <c r="F20" s="115">
        <v>38417025</v>
      </c>
      <c r="G20" s="181" t="s">
        <v>538</v>
      </c>
    </row>
    <row r="21" spans="1:7" s="182" customFormat="1" ht="38.25" x14ac:dyDescent="0.2">
      <c r="A21" s="186" t="s">
        <v>237</v>
      </c>
      <c r="B21" s="172" t="s">
        <v>484</v>
      </c>
      <c r="C21" s="190">
        <v>700000000</v>
      </c>
      <c r="D21" s="179">
        <v>698000000</v>
      </c>
      <c r="E21" s="180" t="s">
        <v>540</v>
      </c>
      <c r="F21" s="115">
        <v>279200000</v>
      </c>
      <c r="G21" s="191" t="s">
        <v>541</v>
      </c>
    </row>
    <row r="22" spans="1:7" s="182" customFormat="1" ht="38.25" x14ac:dyDescent="0.2">
      <c r="A22" s="186" t="s">
        <v>238</v>
      </c>
      <c r="B22" s="171" t="s">
        <v>307</v>
      </c>
      <c r="C22" s="192">
        <v>349000000</v>
      </c>
      <c r="D22" s="184">
        <v>319464000</v>
      </c>
      <c r="E22" s="180" t="s">
        <v>542</v>
      </c>
      <c r="F22" s="115">
        <v>78624800</v>
      </c>
      <c r="G22" s="180" t="s">
        <v>543</v>
      </c>
    </row>
    <row r="23" spans="1:7" s="182" customFormat="1" ht="12.75" x14ac:dyDescent="0.2">
      <c r="A23" s="186" t="s">
        <v>288</v>
      </c>
      <c r="B23" s="186"/>
      <c r="C23" s="187"/>
      <c r="D23" s="189"/>
      <c r="E23" s="180"/>
      <c r="F23" s="115"/>
      <c r="G23" s="181"/>
    </row>
    <row r="24" spans="1:7" s="182" customFormat="1" ht="12.75" x14ac:dyDescent="0.2">
      <c r="A24" s="186" t="s">
        <v>290</v>
      </c>
      <c r="B24" s="186"/>
      <c r="C24" s="187"/>
      <c r="D24" s="189"/>
      <c r="E24" s="180"/>
      <c r="F24" s="115"/>
      <c r="G24" s="181"/>
    </row>
    <row r="25" spans="1:7" s="182" customFormat="1" ht="12.75" x14ac:dyDescent="0.2">
      <c r="A25" s="193">
        <v>15</v>
      </c>
      <c r="B25" s="172"/>
      <c r="C25" s="190"/>
      <c r="D25" s="194"/>
      <c r="E25" s="180"/>
      <c r="F25" s="195"/>
      <c r="G25" s="180"/>
    </row>
    <row r="26" spans="1:7" s="182" customFormat="1" x14ac:dyDescent="0.25">
      <c r="A26" s="63"/>
      <c r="B26" s="63"/>
      <c r="C26" s="63"/>
      <c r="D26" s="63"/>
      <c r="E26" s="63"/>
      <c r="F26" s="63"/>
      <c r="G26" s="63"/>
    </row>
    <row r="27" spans="1:7" s="182" customFormat="1" ht="15.75" x14ac:dyDescent="0.2">
      <c r="A27" s="234" t="s">
        <v>544</v>
      </c>
      <c r="B27" s="234"/>
      <c r="C27" s="234"/>
      <c r="D27" s="234"/>
      <c r="E27" s="234"/>
      <c r="F27" s="234"/>
      <c r="G27" s="234"/>
    </row>
    <row r="28" spans="1:7" s="182" customFormat="1" x14ac:dyDescent="0.25">
      <c r="A28" s="63"/>
      <c r="B28" s="63"/>
      <c r="C28" s="63"/>
      <c r="D28" s="63"/>
      <c r="E28" s="63"/>
      <c r="F28" s="63"/>
      <c r="G28" s="63"/>
    </row>
    <row r="29" spans="1:7" s="182" customFormat="1" x14ac:dyDescent="0.25">
      <c r="A29" s="63"/>
      <c r="B29" s="63"/>
      <c r="C29" s="63"/>
      <c r="D29" s="63"/>
      <c r="E29" s="63"/>
      <c r="F29" s="63"/>
      <c r="G29" s="63"/>
    </row>
    <row r="30" spans="1:7" s="182" customFormat="1" x14ac:dyDescent="0.25">
      <c r="A30" s="63"/>
      <c r="B30" s="63"/>
      <c r="C30" s="63"/>
      <c r="D30" s="63"/>
      <c r="E30" s="63"/>
      <c r="F30" s="63"/>
      <c r="G30" s="63"/>
    </row>
    <row r="31" spans="1:7" s="182" customFormat="1" x14ac:dyDescent="0.25">
      <c r="A31" s="63"/>
      <c r="B31" s="63"/>
      <c r="C31" s="63"/>
      <c r="D31" s="63"/>
      <c r="E31" s="63"/>
      <c r="F31" s="63"/>
      <c r="G31" s="63"/>
    </row>
    <row r="32" spans="1:7" s="182" customFormat="1" x14ac:dyDescent="0.25">
      <c r="A32" s="63"/>
      <c r="B32" s="63"/>
      <c r="C32" s="63"/>
      <c r="D32" s="63"/>
      <c r="E32" s="63"/>
      <c r="F32" s="63"/>
      <c r="G32" s="63"/>
    </row>
    <row r="33" spans="1:7" s="182" customFormat="1" x14ac:dyDescent="0.25">
      <c r="A33" s="63"/>
      <c r="B33" s="63"/>
      <c r="C33" s="63"/>
      <c r="D33" s="63"/>
      <c r="E33" s="63"/>
      <c r="F33" s="63"/>
      <c r="G33" s="63"/>
    </row>
    <row r="34" spans="1:7" s="182" customFormat="1" x14ac:dyDescent="0.25">
      <c r="A34" s="63"/>
      <c r="B34" s="63"/>
      <c r="C34" s="63"/>
      <c r="D34" s="63"/>
      <c r="E34" s="63"/>
      <c r="F34" s="63"/>
      <c r="G34" s="63"/>
    </row>
    <row r="35" spans="1:7" s="182" customFormat="1" x14ac:dyDescent="0.25">
      <c r="A35" s="63"/>
      <c r="B35" s="63"/>
      <c r="C35" s="63"/>
      <c r="D35" s="63"/>
      <c r="E35" s="63"/>
      <c r="F35" s="63"/>
      <c r="G35" s="63"/>
    </row>
    <row r="36" spans="1:7" s="182" customFormat="1" x14ac:dyDescent="0.25">
      <c r="A36" s="63"/>
      <c r="B36" s="63"/>
      <c r="C36" s="63"/>
      <c r="D36" s="63"/>
      <c r="E36" s="63"/>
      <c r="F36" s="63"/>
      <c r="G36" s="63"/>
    </row>
    <row r="37" spans="1:7" s="182" customFormat="1" x14ac:dyDescent="0.25">
      <c r="A37" s="63"/>
      <c r="B37" s="63"/>
      <c r="C37" s="63"/>
      <c r="D37" s="63"/>
      <c r="E37" s="63"/>
      <c r="F37" s="63"/>
      <c r="G37" s="63"/>
    </row>
    <row r="38" spans="1:7" s="182" customFormat="1" x14ac:dyDescent="0.25">
      <c r="A38" s="63"/>
      <c r="B38" s="63"/>
      <c r="C38" s="63"/>
      <c r="D38" s="63"/>
      <c r="E38" s="63"/>
      <c r="F38" s="63"/>
      <c r="G38" s="63"/>
    </row>
  </sheetData>
  <mergeCells count="3">
    <mergeCell ref="A4:G4"/>
    <mergeCell ref="A5:G5"/>
    <mergeCell ref="A27:G27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10" workbookViewId="0">
      <selection activeCell="E14" sqref="E14"/>
    </sheetView>
  </sheetViews>
  <sheetFormatPr defaultRowHeight="15" x14ac:dyDescent="0.25"/>
  <cols>
    <col min="1" max="1" width="4" customWidth="1"/>
    <col min="2" max="2" width="28.5703125" customWidth="1"/>
    <col min="3" max="3" width="15.85546875" bestFit="1" customWidth="1"/>
    <col min="4" max="4" width="15.85546875" customWidth="1"/>
    <col min="5" max="5" width="22.42578125" customWidth="1"/>
    <col min="6" max="6" width="29" customWidth="1"/>
  </cols>
  <sheetData>
    <row r="1" spans="1:6" x14ac:dyDescent="0.25">
      <c r="C1" s="12"/>
      <c r="D1" s="12"/>
      <c r="E1" s="12" t="s">
        <v>9</v>
      </c>
      <c r="F1" s="12"/>
    </row>
    <row r="2" spans="1:6" x14ac:dyDescent="0.25">
      <c r="C2" s="12"/>
      <c r="D2" s="12"/>
      <c r="E2" s="12" t="s">
        <v>78</v>
      </c>
      <c r="F2" s="12"/>
    </row>
    <row r="3" spans="1:6" x14ac:dyDescent="0.25">
      <c r="B3" s="22"/>
      <c r="C3" s="22"/>
      <c r="D3" s="32"/>
      <c r="E3" s="22"/>
    </row>
    <row r="4" spans="1:6" ht="19.5" x14ac:dyDescent="0.3">
      <c r="A4" s="281" t="s">
        <v>79</v>
      </c>
      <c r="B4" s="281"/>
      <c r="C4" s="281"/>
      <c r="D4" s="281"/>
      <c r="E4" s="281"/>
      <c r="F4" s="281"/>
    </row>
    <row r="5" spans="1:6" ht="19.5" x14ac:dyDescent="0.3">
      <c r="A5" s="281" t="s">
        <v>80</v>
      </c>
      <c r="B5" s="281"/>
      <c r="C5" s="281"/>
      <c r="D5" s="281"/>
      <c r="E5" s="281"/>
      <c r="F5" s="281"/>
    </row>
    <row r="6" spans="1:6" ht="19.5" x14ac:dyDescent="0.3">
      <c r="A6" s="281" t="s">
        <v>81</v>
      </c>
      <c r="B6" s="281"/>
      <c r="C6" s="281"/>
      <c r="D6" s="281"/>
      <c r="E6" s="281"/>
      <c r="F6" s="281"/>
    </row>
    <row r="7" spans="1:6" x14ac:dyDescent="0.25">
      <c r="C7" s="8"/>
      <c r="D7" s="8"/>
      <c r="E7" s="8"/>
      <c r="F7" s="8" t="s">
        <v>127</v>
      </c>
    </row>
    <row r="8" spans="1:6" x14ac:dyDescent="0.25">
      <c r="C8" s="8"/>
      <c r="D8" s="8"/>
      <c r="E8" s="8"/>
      <c r="F8" s="8"/>
    </row>
    <row r="9" spans="1:6" x14ac:dyDescent="0.25">
      <c r="A9" t="s">
        <v>47</v>
      </c>
      <c r="B9" s="3"/>
    </row>
    <row r="10" spans="1:6" x14ac:dyDescent="0.25">
      <c r="A10" t="s">
        <v>131</v>
      </c>
      <c r="F10" s="1"/>
    </row>
    <row r="11" spans="1:6" x14ac:dyDescent="0.25">
      <c r="F11" s="1"/>
    </row>
    <row r="12" spans="1:6" ht="45" x14ac:dyDescent="0.25">
      <c r="A12" s="20" t="s">
        <v>15</v>
      </c>
      <c r="B12" s="21" t="s">
        <v>67</v>
      </c>
      <c r="C12" s="10" t="s">
        <v>82</v>
      </c>
      <c r="D12" s="10" t="s">
        <v>83</v>
      </c>
      <c r="E12" s="10" t="s">
        <v>68</v>
      </c>
      <c r="F12" s="10" t="s">
        <v>76</v>
      </c>
    </row>
    <row r="13" spans="1:6" ht="24" x14ac:dyDescent="0.25">
      <c r="A13" s="4" t="s">
        <v>230</v>
      </c>
      <c r="B13" s="13" t="s">
        <v>250</v>
      </c>
      <c r="C13" s="81">
        <v>42690</v>
      </c>
      <c r="D13" s="11" t="s">
        <v>241</v>
      </c>
      <c r="E13" s="82" t="s">
        <v>670</v>
      </c>
      <c r="F13" s="11"/>
    </row>
    <row r="14" spans="1:6" s="63" customFormat="1" ht="24" x14ac:dyDescent="0.25">
      <c r="A14" s="4" t="s">
        <v>228</v>
      </c>
      <c r="B14" s="13" t="s">
        <v>250</v>
      </c>
      <c r="C14" s="81">
        <v>42677</v>
      </c>
      <c r="D14" s="11" t="s">
        <v>242</v>
      </c>
      <c r="E14" s="82" t="s">
        <v>243</v>
      </c>
      <c r="F14" s="11"/>
    </row>
    <row r="15" spans="1:6" s="63" customFormat="1" ht="24" x14ac:dyDescent="0.25">
      <c r="A15" s="4" t="s">
        <v>229</v>
      </c>
      <c r="B15" s="13" t="s">
        <v>250</v>
      </c>
      <c r="C15" s="81">
        <v>42698</v>
      </c>
      <c r="D15" s="11" t="s">
        <v>244</v>
      </c>
      <c r="E15" s="82" t="s">
        <v>243</v>
      </c>
      <c r="F15" s="11"/>
    </row>
    <row r="16" spans="1:6" s="63" customFormat="1" ht="24" x14ac:dyDescent="0.25">
      <c r="A16" s="4" t="s">
        <v>231</v>
      </c>
      <c r="B16" s="13" t="s">
        <v>250</v>
      </c>
      <c r="C16" s="81">
        <v>42671</v>
      </c>
      <c r="D16" s="11" t="s">
        <v>245</v>
      </c>
      <c r="E16" s="82" t="s">
        <v>246</v>
      </c>
      <c r="F16" s="11"/>
    </row>
    <row r="17" spans="1:6" s="63" customFormat="1" ht="24" x14ac:dyDescent="0.25">
      <c r="A17" s="4" t="s">
        <v>232</v>
      </c>
      <c r="B17" s="13" t="s">
        <v>247</v>
      </c>
      <c r="C17" s="81">
        <v>42677</v>
      </c>
      <c r="D17" s="11" t="s">
        <v>248</v>
      </c>
      <c r="E17" s="82" t="s">
        <v>249</v>
      </c>
      <c r="F17" s="11"/>
    </row>
    <row r="18" spans="1:6" s="63" customFormat="1" ht="24" x14ac:dyDescent="0.25">
      <c r="A18" s="4" t="s">
        <v>233</v>
      </c>
      <c r="B18" s="13" t="s">
        <v>250</v>
      </c>
      <c r="C18" s="81">
        <v>42676</v>
      </c>
      <c r="D18" s="11" t="s">
        <v>251</v>
      </c>
      <c r="E18" s="82" t="s">
        <v>249</v>
      </c>
      <c r="F18" s="11"/>
    </row>
    <row r="19" spans="1:6" s="63" customFormat="1" ht="24" x14ac:dyDescent="0.25">
      <c r="A19" s="4" t="s">
        <v>234</v>
      </c>
      <c r="B19" s="13" t="s">
        <v>250</v>
      </c>
      <c r="C19" s="81">
        <v>42695</v>
      </c>
      <c r="D19" s="11" t="s">
        <v>252</v>
      </c>
      <c r="E19" s="82" t="s">
        <v>249</v>
      </c>
      <c r="F19" s="11"/>
    </row>
    <row r="20" spans="1:6" ht="24" x14ac:dyDescent="0.25">
      <c r="A20" s="4" t="s">
        <v>235</v>
      </c>
      <c r="B20" s="13" t="s">
        <v>247</v>
      </c>
      <c r="C20" s="81">
        <v>42697</v>
      </c>
      <c r="D20" s="11" t="s">
        <v>253</v>
      </c>
      <c r="E20" s="82" t="s">
        <v>249</v>
      </c>
      <c r="F20" s="11"/>
    </row>
    <row r="21" spans="1:6" ht="24" x14ac:dyDescent="0.25">
      <c r="A21" s="4" t="s">
        <v>236</v>
      </c>
      <c r="B21" s="13" t="s">
        <v>247</v>
      </c>
      <c r="C21" s="81">
        <v>42703</v>
      </c>
      <c r="D21" s="11" t="s">
        <v>254</v>
      </c>
      <c r="E21" s="82" t="s">
        <v>249</v>
      </c>
      <c r="F21" s="11"/>
    </row>
  </sheetData>
  <mergeCells count="3">
    <mergeCell ref="A4:F4"/>
    <mergeCell ref="A5:F5"/>
    <mergeCell ref="A6:F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61"/>
  <sheetViews>
    <sheetView topLeftCell="A10" workbookViewId="0">
      <selection activeCell="E10" sqref="E10"/>
    </sheetView>
  </sheetViews>
  <sheetFormatPr defaultRowHeight="15" x14ac:dyDescent="0.25"/>
  <cols>
    <col min="1" max="1" width="10.5703125" style="63" customWidth="1"/>
    <col min="2" max="2" width="17.42578125" style="63" customWidth="1"/>
    <col min="3" max="3" width="19.140625" style="63" customWidth="1"/>
    <col min="4" max="4" width="22" style="63" customWidth="1"/>
    <col min="5" max="5" width="18.42578125" style="63" customWidth="1"/>
    <col min="6" max="6" width="15.42578125" style="63" customWidth="1"/>
    <col min="7" max="7" width="20.140625" style="63" customWidth="1"/>
    <col min="8" max="8" width="11.28515625" style="63" customWidth="1"/>
    <col min="9" max="9" width="13.85546875" style="63" customWidth="1"/>
    <col min="10" max="10" width="13.5703125" style="63" customWidth="1"/>
    <col min="11" max="16384" width="9.140625" style="63"/>
  </cols>
  <sheetData>
    <row r="1" spans="1:11" x14ac:dyDescent="0.25">
      <c r="C1" s="12"/>
      <c r="F1" s="85"/>
      <c r="G1" s="196"/>
      <c r="H1" s="196" t="s">
        <v>9</v>
      </c>
      <c r="I1" s="85"/>
      <c r="J1" s="85"/>
      <c r="K1" s="85"/>
    </row>
    <row r="2" spans="1:11" x14ac:dyDescent="0.25">
      <c r="A2" s="182"/>
      <c r="B2" s="182"/>
      <c r="C2" s="197"/>
      <c r="D2" s="182"/>
      <c r="E2" s="182"/>
      <c r="F2" s="198"/>
      <c r="G2" s="198"/>
      <c r="H2" s="198" t="s">
        <v>545</v>
      </c>
      <c r="I2" s="198"/>
      <c r="J2" s="198"/>
      <c r="K2" s="198"/>
    </row>
    <row r="3" spans="1:11" x14ac:dyDescent="0.25">
      <c r="A3" s="182"/>
      <c r="B3" s="199"/>
      <c r="C3" s="199"/>
      <c r="D3" s="199"/>
      <c r="E3" s="199"/>
      <c r="F3" s="182"/>
      <c r="G3" s="182"/>
      <c r="H3" s="182"/>
      <c r="I3" s="182"/>
      <c r="J3" s="182"/>
      <c r="K3" s="182"/>
    </row>
    <row r="4" spans="1:11" x14ac:dyDescent="0.25">
      <c r="A4" s="197"/>
      <c r="B4" s="197"/>
      <c r="C4" s="197" t="s">
        <v>546</v>
      </c>
      <c r="D4" s="197"/>
      <c r="E4" s="197"/>
      <c r="F4" s="197"/>
      <c r="G4" s="197"/>
      <c r="H4" s="182"/>
      <c r="I4" s="182"/>
      <c r="J4" s="182"/>
      <c r="K4" s="182"/>
    </row>
    <row r="5" spans="1:11" x14ac:dyDescent="0.25">
      <c r="A5" s="182"/>
      <c r="B5" s="182"/>
      <c r="C5" s="199"/>
      <c r="D5" s="199"/>
      <c r="E5" s="199"/>
      <c r="F5" s="182"/>
      <c r="G5" s="199"/>
      <c r="H5" s="199"/>
      <c r="I5" s="199" t="s">
        <v>547</v>
      </c>
      <c r="J5" s="182"/>
      <c r="K5" s="182"/>
    </row>
    <row r="6" spans="1:11" x14ac:dyDescent="0.25">
      <c r="A6" s="182"/>
      <c r="B6" s="182"/>
      <c r="C6" s="199"/>
      <c r="D6" s="199"/>
      <c r="E6" s="199"/>
      <c r="F6" s="199"/>
      <c r="G6" s="182"/>
      <c r="H6" s="182"/>
      <c r="I6" s="182"/>
      <c r="J6" s="182"/>
      <c r="K6" s="182"/>
    </row>
    <row r="7" spans="1:11" x14ac:dyDescent="0.25">
      <c r="A7" s="182" t="s">
        <v>321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</row>
    <row r="8" spans="1:11" x14ac:dyDescent="0.25">
      <c r="A8" s="308" t="s">
        <v>548</v>
      </c>
      <c r="B8" s="308"/>
      <c r="C8" s="308"/>
      <c r="D8" s="308"/>
      <c r="E8" s="308"/>
      <c r="F8" s="182" t="s">
        <v>150</v>
      </c>
      <c r="G8" s="200"/>
      <c r="H8" s="182"/>
      <c r="I8" s="182"/>
      <c r="J8" s="182"/>
      <c r="K8" s="182"/>
    </row>
    <row r="9" spans="1:11" x14ac:dyDescent="0.25">
      <c r="A9" s="182"/>
      <c r="B9" s="182"/>
      <c r="C9" s="182"/>
      <c r="D9" s="182"/>
      <c r="E9" s="182"/>
      <c r="F9" s="200"/>
      <c r="G9" s="200"/>
      <c r="H9" s="200" t="s">
        <v>46</v>
      </c>
      <c r="I9" s="182"/>
      <c r="J9" s="182"/>
      <c r="K9" s="182"/>
    </row>
    <row r="10" spans="1:11" ht="90.75" customHeight="1" x14ac:dyDescent="0.25">
      <c r="A10" s="201" t="s">
        <v>549</v>
      </c>
      <c r="B10" s="201" t="s">
        <v>550</v>
      </c>
      <c r="C10" s="202" t="s">
        <v>551</v>
      </c>
      <c r="D10" s="202" t="s">
        <v>552</v>
      </c>
      <c r="E10" s="202" t="s">
        <v>553</v>
      </c>
      <c r="F10" s="202" t="s">
        <v>325</v>
      </c>
      <c r="G10" s="202" t="s">
        <v>554</v>
      </c>
      <c r="H10" s="202" t="s">
        <v>555</v>
      </c>
      <c r="I10" s="202" t="s">
        <v>556</v>
      </c>
      <c r="J10" s="202" t="s">
        <v>557</v>
      </c>
      <c r="K10" s="182"/>
    </row>
    <row r="11" spans="1:11" ht="38.25" x14ac:dyDescent="0.25">
      <c r="A11" s="309" t="s">
        <v>558</v>
      </c>
      <c r="B11" s="203" t="s">
        <v>559</v>
      </c>
      <c r="C11" s="180">
        <v>187000000</v>
      </c>
      <c r="D11" s="180">
        <v>187000000</v>
      </c>
      <c r="E11" s="180" t="s">
        <v>560</v>
      </c>
      <c r="F11" s="115" t="s">
        <v>367</v>
      </c>
      <c r="G11" s="204" t="s">
        <v>561</v>
      </c>
      <c r="H11" s="204" t="s">
        <v>562</v>
      </c>
      <c r="I11" s="180" t="s">
        <v>563</v>
      </c>
      <c r="J11" s="204" t="s">
        <v>564</v>
      </c>
    </row>
    <row r="12" spans="1:11" ht="25.5" x14ac:dyDescent="0.25">
      <c r="A12" s="310"/>
      <c r="B12" s="203" t="s">
        <v>565</v>
      </c>
      <c r="C12" s="180">
        <v>454300000</v>
      </c>
      <c r="D12" s="180">
        <v>454250000</v>
      </c>
      <c r="E12" s="180" t="s">
        <v>566</v>
      </c>
      <c r="F12" s="115" t="s">
        <v>367</v>
      </c>
      <c r="G12" s="204" t="s">
        <v>561</v>
      </c>
      <c r="H12" s="204" t="s">
        <v>562</v>
      </c>
      <c r="I12" s="180" t="s">
        <v>563</v>
      </c>
      <c r="J12" s="204" t="s">
        <v>564</v>
      </c>
    </row>
    <row r="13" spans="1:11" ht="25.5" x14ac:dyDescent="0.25">
      <c r="A13" s="310"/>
      <c r="B13" s="205" t="s">
        <v>567</v>
      </c>
      <c r="C13" s="180">
        <v>1200000</v>
      </c>
      <c r="D13" s="180">
        <v>1050000</v>
      </c>
      <c r="E13" s="180" t="s">
        <v>568</v>
      </c>
      <c r="F13" s="115" t="s">
        <v>367</v>
      </c>
      <c r="G13" s="204" t="s">
        <v>561</v>
      </c>
      <c r="H13" s="204" t="s">
        <v>562</v>
      </c>
      <c r="I13" s="180" t="s">
        <v>569</v>
      </c>
      <c r="J13" s="204" t="s">
        <v>564</v>
      </c>
    </row>
    <row r="14" spans="1:11" ht="38.25" x14ac:dyDescent="0.25">
      <c r="A14" s="310"/>
      <c r="B14" s="205" t="s">
        <v>570</v>
      </c>
      <c r="C14" s="180">
        <v>13500000</v>
      </c>
      <c r="D14" s="180">
        <v>12896400</v>
      </c>
      <c r="E14" s="180" t="s">
        <v>571</v>
      </c>
      <c r="F14" s="115" t="s">
        <v>367</v>
      </c>
      <c r="G14" s="204" t="s">
        <v>561</v>
      </c>
      <c r="H14" s="204" t="s">
        <v>562</v>
      </c>
      <c r="I14" s="180" t="s">
        <v>569</v>
      </c>
      <c r="J14" s="204" t="s">
        <v>564</v>
      </c>
    </row>
    <row r="15" spans="1:11" ht="25.5" x14ac:dyDescent="0.25">
      <c r="A15" s="310"/>
      <c r="B15" s="205" t="s">
        <v>572</v>
      </c>
      <c r="C15" s="180">
        <v>24750000</v>
      </c>
      <c r="D15" s="180">
        <v>24750000</v>
      </c>
      <c r="E15" s="180" t="s">
        <v>573</v>
      </c>
      <c r="F15" s="115" t="s">
        <v>367</v>
      </c>
      <c r="G15" s="204" t="s">
        <v>561</v>
      </c>
      <c r="H15" s="204" t="s">
        <v>562</v>
      </c>
      <c r="I15" s="180" t="s">
        <v>569</v>
      </c>
      <c r="J15" s="204" t="s">
        <v>564</v>
      </c>
    </row>
    <row r="16" spans="1:11" ht="38.25" x14ac:dyDescent="0.25">
      <c r="A16" s="310"/>
      <c r="B16" s="203" t="s">
        <v>574</v>
      </c>
      <c r="C16" s="180">
        <v>66500000</v>
      </c>
      <c r="D16" s="180">
        <v>61600000</v>
      </c>
      <c r="E16" s="180" t="s">
        <v>575</v>
      </c>
      <c r="F16" s="115" t="s">
        <v>367</v>
      </c>
      <c r="G16" s="204" t="s">
        <v>561</v>
      </c>
      <c r="H16" s="204" t="s">
        <v>562</v>
      </c>
      <c r="I16" s="180" t="s">
        <v>576</v>
      </c>
      <c r="J16" s="204" t="s">
        <v>564</v>
      </c>
    </row>
    <row r="17" spans="1:10" ht="38.25" x14ac:dyDescent="0.25">
      <c r="A17" s="310"/>
      <c r="B17" s="206" t="s">
        <v>577</v>
      </c>
      <c r="C17" s="180">
        <v>289920000</v>
      </c>
      <c r="D17" s="180">
        <v>289920000</v>
      </c>
      <c r="E17" s="180" t="s">
        <v>578</v>
      </c>
      <c r="F17" s="115" t="s">
        <v>367</v>
      </c>
      <c r="G17" s="204" t="s">
        <v>561</v>
      </c>
      <c r="H17" s="204" t="s">
        <v>562</v>
      </c>
      <c r="I17" s="180" t="s">
        <v>576</v>
      </c>
      <c r="J17" s="204" t="s">
        <v>564</v>
      </c>
    </row>
    <row r="18" spans="1:10" ht="51" x14ac:dyDescent="0.25">
      <c r="A18" s="310"/>
      <c r="B18" s="203" t="s">
        <v>579</v>
      </c>
      <c r="C18" s="207">
        <v>22000000</v>
      </c>
      <c r="D18" s="207">
        <v>22000000</v>
      </c>
      <c r="E18" s="292" t="s">
        <v>580</v>
      </c>
      <c r="F18" s="301" t="s">
        <v>367</v>
      </c>
      <c r="G18" s="295" t="s">
        <v>561</v>
      </c>
      <c r="H18" s="295" t="s">
        <v>562</v>
      </c>
      <c r="I18" s="292" t="s">
        <v>581</v>
      </c>
      <c r="J18" s="295" t="s">
        <v>564</v>
      </c>
    </row>
    <row r="19" spans="1:10" ht="51" x14ac:dyDescent="0.25">
      <c r="A19" s="310"/>
      <c r="B19" s="203" t="s">
        <v>582</v>
      </c>
      <c r="C19" s="207">
        <v>14850000</v>
      </c>
      <c r="D19" s="207">
        <v>14850000</v>
      </c>
      <c r="E19" s="294"/>
      <c r="F19" s="306"/>
      <c r="G19" s="307"/>
      <c r="H19" s="307"/>
      <c r="I19" s="294"/>
      <c r="J19" s="307"/>
    </row>
    <row r="20" spans="1:10" ht="63.75" x14ac:dyDescent="0.25">
      <c r="A20" s="310"/>
      <c r="B20" s="203" t="s">
        <v>583</v>
      </c>
      <c r="C20" s="207">
        <v>600000</v>
      </c>
      <c r="D20" s="180">
        <v>440000</v>
      </c>
      <c r="E20" s="294"/>
      <c r="F20" s="306"/>
      <c r="G20" s="307"/>
      <c r="H20" s="307"/>
      <c r="I20" s="294"/>
      <c r="J20" s="307"/>
    </row>
    <row r="21" spans="1:10" ht="38.25" x14ac:dyDescent="0.25">
      <c r="A21" s="310"/>
      <c r="B21" s="203" t="s">
        <v>584</v>
      </c>
      <c r="C21" s="207">
        <v>900000</v>
      </c>
      <c r="D21" s="180">
        <v>660000</v>
      </c>
      <c r="E21" s="294"/>
      <c r="F21" s="306"/>
      <c r="G21" s="307"/>
      <c r="H21" s="307"/>
      <c r="I21" s="294"/>
      <c r="J21" s="307"/>
    </row>
    <row r="22" spans="1:10" ht="51" x14ac:dyDescent="0.25">
      <c r="A22" s="310"/>
      <c r="B22" s="203" t="s">
        <v>585</v>
      </c>
      <c r="C22" s="207">
        <v>510000</v>
      </c>
      <c r="D22" s="180">
        <v>200000</v>
      </c>
      <c r="E22" s="294"/>
      <c r="F22" s="306"/>
      <c r="G22" s="307"/>
      <c r="H22" s="307"/>
      <c r="I22" s="294"/>
      <c r="J22" s="307"/>
    </row>
    <row r="23" spans="1:10" ht="51" x14ac:dyDescent="0.25">
      <c r="A23" s="310"/>
      <c r="B23" s="203" t="s">
        <v>586</v>
      </c>
      <c r="C23" s="207">
        <v>340000</v>
      </c>
      <c r="D23" s="180">
        <v>300000</v>
      </c>
      <c r="E23" s="294"/>
      <c r="F23" s="306"/>
      <c r="G23" s="307"/>
      <c r="H23" s="307"/>
      <c r="I23" s="294"/>
      <c r="J23" s="307"/>
    </row>
    <row r="24" spans="1:10" ht="38.25" x14ac:dyDescent="0.25">
      <c r="A24" s="310"/>
      <c r="B24" s="203" t="s">
        <v>587</v>
      </c>
      <c r="C24" s="207">
        <v>390000</v>
      </c>
      <c r="D24" s="180">
        <v>330000</v>
      </c>
      <c r="E24" s="293"/>
      <c r="F24" s="302"/>
      <c r="G24" s="296"/>
      <c r="H24" s="296"/>
      <c r="I24" s="293"/>
      <c r="J24" s="296"/>
    </row>
    <row r="25" spans="1:10" ht="25.5" x14ac:dyDescent="0.25">
      <c r="A25" s="310"/>
      <c r="B25" s="205" t="s">
        <v>588</v>
      </c>
      <c r="C25" s="180">
        <v>7350000</v>
      </c>
      <c r="D25" s="180">
        <v>6300000</v>
      </c>
      <c r="E25" s="180" t="s">
        <v>589</v>
      </c>
      <c r="F25" s="115" t="s">
        <v>367</v>
      </c>
      <c r="G25" s="204" t="s">
        <v>561</v>
      </c>
      <c r="H25" s="204" t="s">
        <v>562</v>
      </c>
      <c r="I25" s="180" t="s">
        <v>581</v>
      </c>
      <c r="J25" s="204" t="s">
        <v>564</v>
      </c>
    </row>
    <row r="26" spans="1:10" ht="63.75" x14ac:dyDescent="0.25">
      <c r="A26" s="310"/>
      <c r="B26" s="205" t="s">
        <v>590</v>
      </c>
      <c r="C26" s="180">
        <v>37800000</v>
      </c>
      <c r="D26" s="180">
        <v>33197400</v>
      </c>
      <c r="E26" s="203" t="s">
        <v>591</v>
      </c>
      <c r="F26" s="115" t="s">
        <v>367</v>
      </c>
      <c r="G26" s="204" t="s">
        <v>561</v>
      </c>
      <c r="H26" s="204" t="s">
        <v>562</v>
      </c>
      <c r="I26" s="180" t="s">
        <v>592</v>
      </c>
      <c r="J26" s="204" t="s">
        <v>564</v>
      </c>
    </row>
    <row r="27" spans="1:10" ht="76.5" x14ac:dyDescent="0.25">
      <c r="A27" s="310"/>
      <c r="B27" s="203" t="s">
        <v>593</v>
      </c>
      <c r="C27" s="207">
        <v>19000000</v>
      </c>
      <c r="D27" s="180">
        <v>15900000</v>
      </c>
      <c r="E27" s="203" t="s">
        <v>594</v>
      </c>
      <c r="F27" s="115" t="s">
        <v>367</v>
      </c>
      <c r="G27" s="204" t="s">
        <v>561</v>
      </c>
      <c r="H27" s="204" t="s">
        <v>562</v>
      </c>
      <c r="I27" s="180" t="s">
        <v>592</v>
      </c>
      <c r="J27" s="204" t="s">
        <v>564</v>
      </c>
    </row>
    <row r="28" spans="1:10" ht="63.75" x14ac:dyDescent="0.25">
      <c r="A28" s="310"/>
      <c r="B28" s="205" t="s">
        <v>595</v>
      </c>
      <c r="C28" s="180">
        <v>15000000</v>
      </c>
      <c r="D28" s="180">
        <v>14302458</v>
      </c>
      <c r="E28" s="180" t="s">
        <v>596</v>
      </c>
      <c r="F28" s="115" t="s">
        <v>367</v>
      </c>
      <c r="G28" s="204" t="s">
        <v>561</v>
      </c>
      <c r="H28" s="204" t="s">
        <v>562</v>
      </c>
      <c r="I28" s="180" t="s">
        <v>597</v>
      </c>
      <c r="J28" s="204" t="s">
        <v>564</v>
      </c>
    </row>
    <row r="29" spans="1:10" ht="38.25" x14ac:dyDescent="0.25">
      <c r="A29" s="310"/>
      <c r="B29" s="205" t="s">
        <v>598</v>
      </c>
      <c r="C29" s="208">
        <v>2976000</v>
      </c>
      <c r="D29" s="180">
        <v>2480000</v>
      </c>
      <c r="E29" s="292" t="s">
        <v>599</v>
      </c>
      <c r="F29" s="301" t="s">
        <v>367</v>
      </c>
      <c r="G29" s="295" t="s">
        <v>561</v>
      </c>
      <c r="H29" s="295" t="s">
        <v>562</v>
      </c>
      <c r="I29" s="292" t="s">
        <v>600</v>
      </c>
      <c r="J29" s="295" t="s">
        <v>564</v>
      </c>
    </row>
    <row r="30" spans="1:10" ht="38.25" x14ac:dyDescent="0.25">
      <c r="A30" s="310"/>
      <c r="B30" s="205" t="s">
        <v>601</v>
      </c>
      <c r="C30" s="208">
        <v>32340000</v>
      </c>
      <c r="D30" s="180">
        <v>34400000</v>
      </c>
      <c r="E30" s="294"/>
      <c r="F30" s="306"/>
      <c r="G30" s="307"/>
      <c r="H30" s="307"/>
      <c r="I30" s="294"/>
      <c r="J30" s="307"/>
    </row>
    <row r="31" spans="1:10" ht="38.25" x14ac:dyDescent="0.25">
      <c r="A31" s="310"/>
      <c r="B31" s="205" t="s">
        <v>602</v>
      </c>
      <c r="C31" s="209">
        <v>9801600</v>
      </c>
      <c r="D31" s="180">
        <v>8160000</v>
      </c>
      <c r="E31" s="294"/>
      <c r="F31" s="306"/>
      <c r="G31" s="307"/>
      <c r="H31" s="307"/>
      <c r="I31" s="294"/>
      <c r="J31" s="307"/>
    </row>
    <row r="32" spans="1:10" ht="25.5" x14ac:dyDescent="0.25">
      <c r="A32" s="310"/>
      <c r="B32" s="205" t="s">
        <v>603</v>
      </c>
      <c r="C32" s="210">
        <v>20028000</v>
      </c>
      <c r="D32" s="180">
        <v>19980000</v>
      </c>
      <c r="E32" s="293"/>
      <c r="F32" s="302"/>
      <c r="G32" s="296"/>
      <c r="H32" s="296"/>
      <c r="I32" s="293"/>
      <c r="J32" s="296"/>
    </row>
    <row r="33" spans="1:10" ht="25.5" x14ac:dyDescent="0.25">
      <c r="A33" s="310"/>
      <c r="B33" s="211" t="s">
        <v>604</v>
      </c>
      <c r="C33" s="180">
        <v>82500000</v>
      </c>
      <c r="D33" s="180">
        <v>66902550</v>
      </c>
      <c r="E33" s="297" t="s">
        <v>605</v>
      </c>
      <c r="F33" s="301" t="s">
        <v>367</v>
      </c>
      <c r="G33" s="295" t="s">
        <v>561</v>
      </c>
      <c r="H33" s="295" t="s">
        <v>562</v>
      </c>
      <c r="I33" s="292" t="s">
        <v>600</v>
      </c>
      <c r="J33" s="295" t="s">
        <v>564</v>
      </c>
    </row>
    <row r="34" spans="1:10" ht="25.5" x14ac:dyDescent="0.25">
      <c r="A34" s="310"/>
      <c r="B34" s="211" t="s">
        <v>606</v>
      </c>
      <c r="C34" s="180">
        <v>21025000</v>
      </c>
      <c r="D34" s="180">
        <v>16733435</v>
      </c>
      <c r="E34" s="298"/>
      <c r="F34" s="302"/>
      <c r="G34" s="296"/>
      <c r="H34" s="296"/>
      <c r="I34" s="293"/>
      <c r="J34" s="296"/>
    </row>
    <row r="35" spans="1:10" ht="114.75" x14ac:dyDescent="0.25">
      <c r="A35" s="310"/>
      <c r="B35" s="205" t="s">
        <v>461</v>
      </c>
      <c r="C35" s="180">
        <v>12540000</v>
      </c>
      <c r="D35" s="180">
        <v>12540000</v>
      </c>
      <c r="E35" s="171" t="s">
        <v>607</v>
      </c>
      <c r="F35" s="115" t="s">
        <v>367</v>
      </c>
      <c r="G35" s="204" t="s">
        <v>561</v>
      </c>
      <c r="H35" s="204" t="s">
        <v>562</v>
      </c>
      <c r="I35" s="180" t="s">
        <v>608</v>
      </c>
      <c r="J35" s="204" t="s">
        <v>564</v>
      </c>
    </row>
    <row r="36" spans="1:10" ht="63.75" x14ac:dyDescent="0.25">
      <c r="A36" s="310"/>
      <c r="B36" s="211" t="s">
        <v>609</v>
      </c>
      <c r="C36" s="180">
        <v>33000000</v>
      </c>
      <c r="D36" s="180">
        <v>33000000</v>
      </c>
      <c r="E36" s="171" t="s">
        <v>610</v>
      </c>
      <c r="F36" s="115" t="s">
        <v>367</v>
      </c>
      <c r="G36" s="204" t="s">
        <v>561</v>
      </c>
      <c r="H36" s="204" t="s">
        <v>562</v>
      </c>
      <c r="I36" s="180" t="s">
        <v>608</v>
      </c>
      <c r="J36" s="204" t="s">
        <v>564</v>
      </c>
    </row>
    <row r="37" spans="1:10" ht="25.5" x14ac:dyDescent="0.25">
      <c r="A37" s="310"/>
      <c r="B37" s="205" t="s">
        <v>611</v>
      </c>
      <c r="C37" s="180">
        <v>3000000</v>
      </c>
      <c r="D37" s="180">
        <v>2475000</v>
      </c>
      <c r="E37" s="297" t="s">
        <v>612</v>
      </c>
      <c r="F37" s="301" t="s">
        <v>367</v>
      </c>
      <c r="G37" s="295" t="s">
        <v>561</v>
      </c>
      <c r="H37" s="295" t="s">
        <v>562</v>
      </c>
      <c r="I37" s="292" t="s">
        <v>608</v>
      </c>
      <c r="J37" s="295" t="s">
        <v>564</v>
      </c>
    </row>
    <row r="38" spans="1:10" ht="25.5" x14ac:dyDescent="0.25">
      <c r="A38" s="310"/>
      <c r="B38" s="205" t="s">
        <v>613</v>
      </c>
      <c r="C38" s="180">
        <v>11305000</v>
      </c>
      <c r="D38" s="180">
        <v>8953560</v>
      </c>
      <c r="E38" s="298"/>
      <c r="F38" s="302"/>
      <c r="G38" s="296"/>
      <c r="H38" s="296"/>
      <c r="I38" s="293"/>
      <c r="J38" s="296"/>
    </row>
    <row r="39" spans="1:10" ht="63.75" x14ac:dyDescent="0.25">
      <c r="A39" s="310"/>
      <c r="B39" s="205" t="s">
        <v>614</v>
      </c>
      <c r="C39" s="180">
        <v>550000000</v>
      </c>
      <c r="D39" s="180">
        <v>549685398</v>
      </c>
      <c r="E39" s="171" t="s">
        <v>615</v>
      </c>
      <c r="F39" s="115" t="s">
        <v>367</v>
      </c>
      <c r="G39" s="204" t="s">
        <v>561</v>
      </c>
      <c r="H39" s="204" t="s">
        <v>616</v>
      </c>
      <c r="I39" s="180" t="s">
        <v>617</v>
      </c>
      <c r="J39" s="204" t="s">
        <v>564</v>
      </c>
    </row>
    <row r="40" spans="1:10" ht="51" x14ac:dyDescent="0.25">
      <c r="A40" s="310"/>
      <c r="B40" s="205" t="s">
        <v>480</v>
      </c>
      <c r="C40" s="180">
        <v>81600000</v>
      </c>
      <c r="D40" s="180">
        <v>81600000</v>
      </c>
      <c r="E40" s="171" t="s">
        <v>417</v>
      </c>
      <c r="F40" s="115" t="s">
        <v>367</v>
      </c>
      <c r="G40" s="204" t="s">
        <v>561</v>
      </c>
      <c r="H40" s="204" t="s">
        <v>618</v>
      </c>
      <c r="I40" s="180" t="s">
        <v>619</v>
      </c>
      <c r="J40" s="204" t="s">
        <v>564</v>
      </c>
    </row>
    <row r="41" spans="1:10" ht="38.25" x14ac:dyDescent="0.25">
      <c r="A41" s="310"/>
      <c r="B41" s="205" t="s">
        <v>484</v>
      </c>
      <c r="C41" s="178">
        <v>700000000</v>
      </c>
      <c r="D41" s="180">
        <v>698000000</v>
      </c>
      <c r="E41" s="212" t="s">
        <v>485</v>
      </c>
      <c r="F41" s="213" t="s">
        <v>367</v>
      </c>
      <c r="G41" s="204" t="s">
        <v>561</v>
      </c>
      <c r="H41" s="214" t="s">
        <v>620</v>
      </c>
      <c r="I41" s="178" t="s">
        <v>621</v>
      </c>
      <c r="J41" s="214" t="s">
        <v>622</v>
      </c>
    </row>
    <row r="42" spans="1:10" ht="25.5" x14ac:dyDescent="0.25">
      <c r="A42" s="310"/>
      <c r="B42" s="303" t="s">
        <v>488</v>
      </c>
      <c r="C42" s="292">
        <v>416000000</v>
      </c>
      <c r="D42" s="180">
        <v>208000000</v>
      </c>
      <c r="E42" s="212" t="s">
        <v>417</v>
      </c>
      <c r="F42" s="301" t="s">
        <v>367</v>
      </c>
      <c r="G42" s="295" t="s">
        <v>561</v>
      </c>
      <c r="H42" s="295" t="s">
        <v>623</v>
      </c>
      <c r="I42" s="178" t="s">
        <v>624</v>
      </c>
      <c r="J42" s="214" t="s">
        <v>564</v>
      </c>
    </row>
    <row r="43" spans="1:10" x14ac:dyDescent="0.25">
      <c r="A43" s="310"/>
      <c r="B43" s="304"/>
      <c r="C43" s="294"/>
      <c r="D43" s="180">
        <v>122980000</v>
      </c>
      <c r="E43" s="212" t="s">
        <v>462</v>
      </c>
      <c r="F43" s="306"/>
      <c r="G43" s="307"/>
      <c r="H43" s="307"/>
      <c r="I43" s="178" t="s">
        <v>625</v>
      </c>
      <c r="J43" s="214" t="s">
        <v>626</v>
      </c>
    </row>
    <row r="44" spans="1:10" x14ac:dyDescent="0.25">
      <c r="A44" s="310"/>
      <c r="B44" s="305"/>
      <c r="C44" s="293"/>
      <c r="D44" s="180">
        <v>72000000</v>
      </c>
      <c r="E44" s="212" t="s">
        <v>489</v>
      </c>
      <c r="F44" s="302"/>
      <c r="G44" s="296"/>
      <c r="H44" s="296"/>
      <c r="I44" s="178" t="s">
        <v>627</v>
      </c>
      <c r="J44" s="214" t="s">
        <v>628</v>
      </c>
    </row>
    <row r="45" spans="1:10" ht="38.25" x14ac:dyDescent="0.25">
      <c r="A45" s="310"/>
      <c r="B45" s="205" t="s">
        <v>490</v>
      </c>
      <c r="C45" s="178">
        <v>217000000</v>
      </c>
      <c r="D45" s="180">
        <v>217000000</v>
      </c>
      <c r="E45" s="212" t="s">
        <v>417</v>
      </c>
      <c r="F45" s="213" t="s">
        <v>367</v>
      </c>
      <c r="G45" s="204" t="s">
        <v>561</v>
      </c>
      <c r="H45" s="214" t="s">
        <v>620</v>
      </c>
      <c r="I45" s="178" t="s">
        <v>624</v>
      </c>
      <c r="J45" s="214" t="s">
        <v>629</v>
      </c>
    </row>
    <row r="46" spans="1:10" ht="38.25" x14ac:dyDescent="0.25">
      <c r="A46" s="310"/>
      <c r="B46" s="205" t="s">
        <v>491</v>
      </c>
      <c r="C46" s="178">
        <v>231000000</v>
      </c>
      <c r="D46" s="180">
        <v>229600000</v>
      </c>
      <c r="E46" s="297" t="s">
        <v>492</v>
      </c>
      <c r="F46" s="301" t="s">
        <v>367</v>
      </c>
      <c r="G46" s="295" t="s">
        <v>561</v>
      </c>
      <c r="H46" s="295" t="s">
        <v>620</v>
      </c>
      <c r="I46" s="292" t="s">
        <v>624</v>
      </c>
      <c r="J46" s="295" t="s">
        <v>630</v>
      </c>
    </row>
    <row r="47" spans="1:10" ht="38.25" x14ac:dyDescent="0.25">
      <c r="A47" s="310"/>
      <c r="B47" s="205" t="s">
        <v>494</v>
      </c>
      <c r="C47" s="178">
        <v>217000000</v>
      </c>
      <c r="D47" s="178">
        <v>217000000</v>
      </c>
      <c r="E47" s="298"/>
      <c r="F47" s="302"/>
      <c r="G47" s="296"/>
      <c r="H47" s="296"/>
      <c r="I47" s="293"/>
      <c r="J47" s="296"/>
    </row>
    <row r="48" spans="1:10" ht="63.75" x14ac:dyDescent="0.25">
      <c r="A48" s="310"/>
      <c r="B48" s="205" t="s">
        <v>497</v>
      </c>
      <c r="C48" s="178">
        <v>194091000</v>
      </c>
      <c r="D48" s="178">
        <v>194091000</v>
      </c>
      <c r="E48" s="171" t="s">
        <v>498</v>
      </c>
      <c r="F48" s="115" t="s">
        <v>367</v>
      </c>
      <c r="G48" s="204"/>
      <c r="H48" s="214" t="s">
        <v>631</v>
      </c>
      <c r="I48" s="178" t="s">
        <v>632</v>
      </c>
      <c r="J48" s="214" t="s">
        <v>633</v>
      </c>
    </row>
    <row r="49" spans="1:10" ht="38.25" x14ac:dyDescent="0.25">
      <c r="A49" s="310"/>
      <c r="B49" s="215" t="s">
        <v>499</v>
      </c>
      <c r="C49" s="216">
        <v>16400000</v>
      </c>
      <c r="D49" s="216">
        <v>16400000</v>
      </c>
      <c r="E49" s="171" t="s">
        <v>500</v>
      </c>
      <c r="F49" s="115" t="s">
        <v>367</v>
      </c>
      <c r="G49" s="204"/>
      <c r="H49" s="214" t="s">
        <v>631</v>
      </c>
      <c r="I49" s="178" t="s">
        <v>632</v>
      </c>
      <c r="J49" s="214" t="s">
        <v>633</v>
      </c>
    </row>
    <row r="50" spans="1:10" x14ac:dyDescent="0.25">
      <c r="A50" s="310"/>
      <c r="B50" s="297" t="s">
        <v>502</v>
      </c>
      <c r="C50" s="299">
        <v>180000000</v>
      </c>
      <c r="D50" s="216">
        <v>89000000</v>
      </c>
      <c r="E50" s="212" t="s">
        <v>634</v>
      </c>
      <c r="F50" s="301" t="s">
        <v>367</v>
      </c>
      <c r="G50" s="295" t="s">
        <v>561</v>
      </c>
      <c r="H50" s="214" t="s">
        <v>631</v>
      </c>
      <c r="I50" s="178" t="s">
        <v>632</v>
      </c>
      <c r="J50" s="214" t="s">
        <v>633</v>
      </c>
    </row>
    <row r="51" spans="1:10" x14ac:dyDescent="0.25">
      <c r="A51" s="310"/>
      <c r="B51" s="298"/>
      <c r="C51" s="300"/>
      <c r="D51" s="216">
        <v>89000000</v>
      </c>
      <c r="E51" s="212" t="s">
        <v>505</v>
      </c>
      <c r="F51" s="302"/>
      <c r="G51" s="296"/>
      <c r="H51" s="214" t="s">
        <v>631</v>
      </c>
      <c r="I51" s="178" t="s">
        <v>632</v>
      </c>
      <c r="J51" s="214" t="s">
        <v>633</v>
      </c>
    </row>
    <row r="52" spans="1:10" ht="38.25" x14ac:dyDescent="0.25">
      <c r="A52" s="310"/>
      <c r="B52" s="217" t="s">
        <v>635</v>
      </c>
      <c r="C52" s="187">
        <v>189026220</v>
      </c>
      <c r="D52" s="187">
        <v>189026220</v>
      </c>
      <c r="E52" s="212" t="s">
        <v>636</v>
      </c>
      <c r="F52" s="115" t="s">
        <v>367</v>
      </c>
      <c r="G52" s="218"/>
      <c r="H52" s="214" t="s">
        <v>631</v>
      </c>
      <c r="I52" s="178" t="s">
        <v>632</v>
      </c>
      <c r="J52" s="214" t="s">
        <v>633</v>
      </c>
    </row>
    <row r="53" spans="1:10" ht="25.5" x14ac:dyDescent="0.25">
      <c r="A53" s="310"/>
      <c r="B53" s="219" t="s">
        <v>637</v>
      </c>
      <c r="C53" s="178"/>
      <c r="D53" s="115">
        <f>SUM(D11:D52)</f>
        <v>4318953421</v>
      </c>
      <c r="E53" s="212"/>
      <c r="F53" s="213"/>
      <c r="G53" s="214"/>
      <c r="H53" s="214"/>
      <c r="I53" s="178"/>
      <c r="J53" s="220" t="s">
        <v>638</v>
      </c>
    </row>
    <row r="54" spans="1:10" ht="102" x14ac:dyDescent="0.25">
      <c r="A54" s="310"/>
      <c r="B54" s="171" t="s">
        <v>639</v>
      </c>
      <c r="C54" s="286">
        <v>3263</v>
      </c>
      <c r="D54" s="192">
        <v>1521301040</v>
      </c>
      <c r="E54" s="292" t="s">
        <v>399</v>
      </c>
      <c r="F54" s="288" t="s">
        <v>392</v>
      </c>
      <c r="G54" s="292" t="s">
        <v>640</v>
      </c>
      <c r="H54" s="292" t="s">
        <v>641</v>
      </c>
      <c r="I54" s="283" t="s">
        <v>642</v>
      </c>
      <c r="J54" s="283" t="s">
        <v>643</v>
      </c>
    </row>
    <row r="55" spans="1:10" ht="102" x14ac:dyDescent="0.25">
      <c r="A55" s="310"/>
      <c r="B55" s="171" t="s">
        <v>644</v>
      </c>
      <c r="C55" s="291"/>
      <c r="D55" s="192">
        <v>1636861660</v>
      </c>
      <c r="E55" s="293"/>
      <c r="F55" s="290"/>
      <c r="G55" s="294"/>
      <c r="H55" s="294"/>
      <c r="I55" s="284"/>
      <c r="J55" s="284"/>
    </row>
    <row r="56" spans="1:10" ht="102" x14ac:dyDescent="0.25">
      <c r="A56" s="310"/>
      <c r="B56" s="171" t="s">
        <v>645</v>
      </c>
      <c r="C56" s="287"/>
      <c r="D56" s="192">
        <v>52692500</v>
      </c>
      <c r="E56" s="180" t="s">
        <v>400</v>
      </c>
      <c r="F56" s="221" t="s">
        <v>392</v>
      </c>
      <c r="G56" s="293"/>
      <c r="H56" s="293"/>
      <c r="I56" s="285"/>
      <c r="J56" s="285"/>
    </row>
    <row r="57" spans="1:10" ht="51" x14ac:dyDescent="0.25">
      <c r="A57" s="310"/>
      <c r="B57" s="171" t="s">
        <v>646</v>
      </c>
      <c r="C57" s="286" t="s">
        <v>647</v>
      </c>
      <c r="D57" s="267">
        <v>319464000</v>
      </c>
      <c r="E57" s="245" t="s">
        <v>393</v>
      </c>
      <c r="F57" s="288" t="s">
        <v>392</v>
      </c>
      <c r="G57" s="245" t="s">
        <v>648</v>
      </c>
      <c r="H57" s="245" t="s">
        <v>649</v>
      </c>
      <c r="I57" s="267" t="s">
        <v>619</v>
      </c>
      <c r="J57" s="267" t="s">
        <v>650</v>
      </c>
    </row>
    <row r="58" spans="1:10" ht="51" x14ac:dyDescent="0.25">
      <c r="A58" s="310"/>
      <c r="B58" s="171" t="s">
        <v>651</v>
      </c>
      <c r="C58" s="287"/>
      <c r="D58" s="268"/>
      <c r="E58" s="256"/>
      <c r="F58" s="289"/>
      <c r="G58" s="256"/>
      <c r="H58" s="256"/>
      <c r="I58" s="274"/>
      <c r="J58" s="274"/>
    </row>
    <row r="59" spans="1:10" ht="57" x14ac:dyDescent="0.25">
      <c r="A59" s="310"/>
      <c r="B59" s="171" t="s">
        <v>652</v>
      </c>
      <c r="C59" s="147" t="s">
        <v>397</v>
      </c>
      <c r="D59" s="105">
        <v>77220000</v>
      </c>
      <c r="E59" s="246"/>
      <c r="F59" s="290"/>
      <c r="G59" s="246"/>
      <c r="H59" s="246"/>
      <c r="I59" s="268"/>
      <c r="J59" s="268"/>
    </row>
    <row r="60" spans="1:10" ht="25.5" x14ac:dyDescent="0.25">
      <c r="A60" s="311"/>
      <c r="B60" s="206" t="s">
        <v>653</v>
      </c>
      <c r="C60" s="222">
        <v>200000000</v>
      </c>
      <c r="D60" s="190">
        <v>146413200</v>
      </c>
      <c r="E60" s="180" t="s">
        <v>654</v>
      </c>
      <c r="F60" s="221" t="s">
        <v>392</v>
      </c>
      <c r="G60" s="180" t="s">
        <v>655</v>
      </c>
      <c r="H60" s="180" t="s">
        <v>656</v>
      </c>
      <c r="I60" s="222" t="s">
        <v>657</v>
      </c>
      <c r="J60" s="222" t="s">
        <v>658</v>
      </c>
    </row>
    <row r="61" spans="1:10" x14ac:dyDescent="0.25">
      <c r="B61" s="282" t="s">
        <v>317</v>
      </c>
      <c r="C61" s="282"/>
      <c r="D61" s="282"/>
      <c r="E61" s="282"/>
      <c r="F61" s="282"/>
      <c r="G61" s="282"/>
      <c r="H61" s="282"/>
      <c r="I61" s="282"/>
    </row>
  </sheetData>
  <mergeCells count="57">
    <mergeCell ref="A8:E8"/>
    <mergeCell ref="A11:A60"/>
    <mergeCell ref="E18:E24"/>
    <mergeCell ref="F18:F24"/>
    <mergeCell ref="G18:G24"/>
    <mergeCell ref="E33:E34"/>
    <mergeCell ref="F33:F34"/>
    <mergeCell ref="G33:G34"/>
    <mergeCell ref="I18:I24"/>
    <mergeCell ref="J18:J24"/>
    <mergeCell ref="E29:E32"/>
    <mergeCell ref="F29:F32"/>
    <mergeCell ref="G29:G32"/>
    <mergeCell ref="H29:H32"/>
    <mergeCell ref="I29:I32"/>
    <mergeCell ref="J29:J32"/>
    <mergeCell ref="H18:H24"/>
    <mergeCell ref="I33:I34"/>
    <mergeCell ref="J33:J34"/>
    <mergeCell ref="E37:E38"/>
    <mergeCell ref="F37:F38"/>
    <mergeCell ref="G37:G38"/>
    <mergeCell ref="H37:H38"/>
    <mergeCell ref="I37:I38"/>
    <mergeCell ref="J37:J38"/>
    <mergeCell ref="H33:H34"/>
    <mergeCell ref="B42:B44"/>
    <mergeCell ref="C42:C44"/>
    <mergeCell ref="F42:F44"/>
    <mergeCell ref="G42:G44"/>
    <mergeCell ref="H42:H44"/>
    <mergeCell ref="I46:I47"/>
    <mergeCell ref="J46:J47"/>
    <mergeCell ref="B50:B51"/>
    <mergeCell ref="C50:C51"/>
    <mergeCell ref="F50:F51"/>
    <mergeCell ref="G50:G51"/>
    <mergeCell ref="E46:E47"/>
    <mergeCell ref="F46:F47"/>
    <mergeCell ref="G46:G47"/>
    <mergeCell ref="H46:H47"/>
    <mergeCell ref="B61:I61"/>
    <mergeCell ref="J54:J56"/>
    <mergeCell ref="C57:C58"/>
    <mergeCell ref="D57:D58"/>
    <mergeCell ref="E57:E59"/>
    <mergeCell ref="F57:F59"/>
    <mergeCell ref="G57:G59"/>
    <mergeCell ref="H57:H59"/>
    <mergeCell ref="I57:I59"/>
    <mergeCell ref="J57:J59"/>
    <mergeCell ref="C54:C56"/>
    <mergeCell ref="E54:E55"/>
    <mergeCell ref="F54:F55"/>
    <mergeCell ref="G54:G56"/>
    <mergeCell ref="H54:H56"/>
    <mergeCell ref="I54:I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 дугаар хавсралт</vt:lpstr>
      <vt:lpstr>9 дүгээр хавсралт</vt:lpstr>
      <vt:lpstr>3 дугаар хавсралт</vt:lpstr>
      <vt:lpstr>5 дугаар хавсралт</vt:lpstr>
      <vt:lpstr>6 дугаар хавсралт</vt:lpstr>
      <vt:lpstr>7 дугаар хавсралт</vt:lpstr>
      <vt:lpstr>8 дугаар хавсралт</vt:lpstr>
      <vt:lpstr>10 дугаар хавсралт</vt:lpstr>
      <vt:lpstr>22 дугаар хавсралт</vt:lpstr>
      <vt:lpstr>23 дугаар хавсралт</vt:lpstr>
      <vt:lpstr>төвөлрүүлэх орлого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Dell</cp:lastModifiedBy>
  <cp:lastPrinted>2016-11-08T11:07:34Z</cp:lastPrinted>
  <dcterms:created xsi:type="dcterms:W3CDTF">2015-11-02T08:20:31Z</dcterms:created>
  <dcterms:modified xsi:type="dcterms:W3CDTF">2017-01-06T08:09:46Z</dcterms:modified>
</cp:coreProperties>
</file>