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20115" windowHeight="7680"/>
  </bookViews>
  <sheets>
    <sheet name="нэг бүрийн үнээр" sheetId="2" r:id="rId1"/>
    <sheet name="Sheet3" sheetId="3" r:id="rId2"/>
    <sheet name="Sheet4" sheetId="4" r:id="rId3"/>
  </sheets>
  <calcPr calcId="144525"/>
</workbook>
</file>

<file path=xl/calcChain.xml><?xml version="1.0" encoding="utf-8"?>
<calcChain xmlns="http://schemas.openxmlformats.org/spreadsheetml/2006/main">
  <c r="I110" i="2" l="1"/>
  <c r="J30" i="2" l="1"/>
  <c r="E11" i="3" l="1"/>
  <c r="I78" i="2" l="1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I83" i="2" l="1"/>
  <c r="I82" i="2"/>
  <c r="I81" i="2"/>
  <c r="I84" i="2" l="1"/>
  <c r="I30" i="2"/>
  <c r="H40" i="2" l="1"/>
  <c r="H36" i="2" l="1"/>
  <c r="H37" i="2"/>
  <c r="H88" i="2"/>
  <c r="H89" i="2"/>
  <c r="H90" i="2"/>
  <c r="H91" i="2"/>
  <c r="H92" i="2"/>
  <c r="H93" i="2"/>
  <c r="H106" i="2"/>
  <c r="H95" i="2"/>
  <c r="H96" i="2"/>
  <c r="H97" i="2"/>
  <c r="H98" i="2"/>
  <c r="H99" i="2"/>
  <c r="H100" i="2"/>
  <c r="H101" i="2"/>
  <c r="H102" i="2"/>
  <c r="H103" i="2"/>
  <c r="H104" i="2"/>
  <c r="H105" i="2"/>
  <c r="H94" i="2"/>
  <c r="H63" i="2" l="1"/>
  <c r="H62" i="2"/>
  <c r="H61" i="2"/>
  <c r="H56" i="2"/>
  <c r="H57" i="2"/>
  <c r="H58" i="2"/>
  <c r="H59" i="2"/>
  <c r="H60" i="2"/>
  <c r="H55" i="2"/>
  <c r="H51" i="2"/>
  <c r="H52" i="2"/>
  <c r="H53" i="2"/>
  <c r="H54" i="2"/>
  <c r="H50" i="2"/>
  <c r="H48" i="2"/>
  <c r="H49" i="2"/>
  <c r="H46" i="2"/>
  <c r="H47" i="2"/>
  <c r="H44" i="2"/>
  <c r="H45" i="2"/>
  <c r="H42" i="2"/>
  <c r="H43" i="2"/>
  <c r="H39" i="2"/>
  <c r="H41" i="2"/>
  <c r="H38" i="2"/>
  <c r="H32" i="2"/>
  <c r="H34" i="2"/>
  <c r="H35" i="2"/>
  <c r="H33" i="2"/>
  <c r="I107" i="2" l="1"/>
  <c r="E107" i="2"/>
  <c r="D107" i="2"/>
  <c r="E84" i="2"/>
  <c r="D84" i="2"/>
  <c r="E78" i="2"/>
  <c r="D78" i="2"/>
  <c r="J50" i="2"/>
  <c r="J37" i="2"/>
  <c r="J36" i="2"/>
  <c r="J35" i="2"/>
  <c r="J34" i="2"/>
  <c r="J33" i="2"/>
  <c r="J32" i="2"/>
  <c r="E30" i="2"/>
  <c r="D30" i="2"/>
  <c r="D110" i="2" l="1"/>
  <c r="J78" i="2"/>
  <c r="J110" i="2" s="1"/>
  <c r="E110" i="2"/>
</calcChain>
</file>

<file path=xl/sharedStrings.xml><?xml version="1.0" encoding="utf-8"?>
<sst xmlns="http://schemas.openxmlformats.org/spreadsheetml/2006/main" count="912" uniqueCount="274">
  <si>
    <t>(төгрөгөөр)</t>
  </si>
  <si>
    <t>Хэрэгжүүлэх хугацаа</t>
  </si>
  <si>
    <t xml:space="preserve">Батлагдсан төсөвт өртөг   /мян.төг/ </t>
  </si>
  <si>
    <t xml:space="preserve"> Гэрээний 
дүн  </t>
  </si>
  <si>
    <t>Авсан санхүүжилт</t>
  </si>
  <si>
    <t xml:space="preserve">Гүйцэтгэгчийн
 нэр </t>
  </si>
  <si>
    <t xml:space="preserve">ХАА-нд мөрдсөн журам </t>
  </si>
  <si>
    <t>ТҮХ байгуул-сан огноо</t>
  </si>
  <si>
    <t>E-procurment.mn сайтанд нийтэлсэн огноо</t>
  </si>
  <si>
    <t>Сонин хэвлэлд урилга нийтэлсэн огноо</t>
  </si>
  <si>
    <t>Тендер нээсэн огноо</t>
  </si>
  <si>
    <t>Гэрээ байгуулж эрх олгох огноо</t>
  </si>
  <si>
    <t>Гэрээ дуусгаж дүгнэх огноо</t>
  </si>
  <si>
    <t xml:space="preserve">Тайлбар, 
тодруулга </t>
  </si>
  <si>
    <t>À. ИХ БАРИЛГА</t>
  </si>
  <si>
    <t>БҮГД ДҮН</t>
  </si>
  <si>
    <t xml:space="preserve">2015 онд худалдан авах ажиллагааны нэрс </t>
  </si>
  <si>
    <t>Архангай</t>
  </si>
  <si>
    <t>Цахир</t>
  </si>
  <si>
    <t xml:space="preserve">Цэцэрлэг </t>
  </si>
  <si>
    <t>Баянхонгор</t>
  </si>
  <si>
    <t xml:space="preserve">Галуут </t>
  </si>
  <si>
    <t>Баянбулаг</t>
  </si>
  <si>
    <t>Баян Өлгий</t>
  </si>
  <si>
    <t>Сагсай</t>
  </si>
  <si>
    <t>Бугат</t>
  </si>
  <si>
    <t xml:space="preserve">Булган </t>
  </si>
  <si>
    <t>Гурванбулаг</t>
  </si>
  <si>
    <t>Говь-Алтай</t>
  </si>
  <si>
    <t>Шарга</t>
  </si>
  <si>
    <t>Жаргалан</t>
  </si>
  <si>
    <t>Дундговь</t>
  </si>
  <si>
    <t>Баянжаргалан</t>
  </si>
  <si>
    <t>Дэрэн</t>
  </si>
  <si>
    <t xml:space="preserve">Завхан </t>
  </si>
  <si>
    <t>Түдэвтэй</t>
  </si>
  <si>
    <t>Цагаанхайрхан</t>
  </si>
  <si>
    <t>Эрдэнэхайрхан</t>
  </si>
  <si>
    <t>Дорноговь</t>
  </si>
  <si>
    <t>Улаанбадрах</t>
  </si>
  <si>
    <t>Хөвсгөл</t>
  </si>
  <si>
    <t>Өвөрхангай</t>
  </si>
  <si>
    <t>Богд</t>
  </si>
  <si>
    <t>Зүүнбаян-Улаан</t>
  </si>
  <si>
    <t>Сэлэнгэ</t>
  </si>
  <si>
    <t>Хүдэр</t>
  </si>
  <si>
    <t>Төв</t>
  </si>
  <si>
    <t>Баяндэлгэр</t>
  </si>
  <si>
    <t xml:space="preserve">Түнэл </t>
  </si>
  <si>
    <t xml:space="preserve">Тосонцэнгэл </t>
  </si>
  <si>
    <t>Ховд</t>
  </si>
  <si>
    <t>Жаргалант</t>
  </si>
  <si>
    <t>Бүрэнхангай</t>
  </si>
  <si>
    <t xml:space="preserve"> 2015 онд санхүүжих </t>
  </si>
  <si>
    <t>САМОСОН ХХК</t>
  </si>
  <si>
    <t>ГУРВАНТАМИР ХХК</t>
  </si>
  <si>
    <t>ШАНДАСТ ХОНГОР ХХК</t>
  </si>
  <si>
    <t>АШЕКЕЙ ХХК</t>
  </si>
  <si>
    <t>ЗЭДРАМИЧИД ХХК</t>
  </si>
  <si>
    <t>БАЯНШАРГЫН ХИШИГ ХХК</t>
  </si>
  <si>
    <t>ОРД ХАРШ ХХК</t>
  </si>
  <si>
    <t>ХҮСЛЭНТ ХҮДЭР ХХК</t>
  </si>
  <si>
    <t>СДММ ХХК</t>
  </si>
  <si>
    <t>ИХ БОГД ХХК</t>
  </si>
  <si>
    <t>АЛТАЙН ГАЗРЫН ХҮЧ ХХК</t>
  </si>
  <si>
    <t>2015.01.26</t>
  </si>
  <si>
    <t>2015.01.27</t>
  </si>
  <si>
    <t>2015.01.22</t>
  </si>
  <si>
    <t>2015.02.04</t>
  </si>
  <si>
    <t>2015.01.08</t>
  </si>
  <si>
    <t>2015.02.03</t>
  </si>
  <si>
    <t>2015.02.02</t>
  </si>
  <si>
    <t>2015.02.06</t>
  </si>
  <si>
    <t>2015.02.27</t>
  </si>
  <si>
    <t>2015.01.30</t>
  </si>
  <si>
    <t>2015.02.12</t>
  </si>
  <si>
    <t>2015.02.16</t>
  </si>
  <si>
    <t>Б. НОРМЫН ХУВЦАС ЗӨӨЛӨН ЭДЛЭЛ</t>
  </si>
  <si>
    <t>Тусгай ажиллагааны алба хаагчдад 2015 онд бэлтгэх хувцас, хэрэглэл</t>
  </si>
  <si>
    <t>Цагдаагийн алба хаагчдад 2015 онд бэлтгэх дүрэмт хувцасны материал</t>
  </si>
  <si>
    <t>В.ТОНОГ ТӨХӨӨРӨМЖ</t>
  </si>
  <si>
    <t xml:space="preserve"> дүн</t>
  </si>
  <si>
    <t>Цагдаагийн ерөнхий газрын харьяа нэгжид 2015 онд бэлтгэх шатахуун</t>
  </si>
  <si>
    <t xml:space="preserve">Улаанбаатар хотын цагдаагийн газрын харьяа нэгжид 2015 онд бэлтгэх шатахуун </t>
  </si>
  <si>
    <t>Улаанбаатар хүрээний цагдаагийн байгууллагын 2015 онд бэлтгэх тослох материал</t>
  </si>
  <si>
    <t>Цагдаагийн алба хаагчдад 2015 онд бэлтгэх дүрэмт хувцас, хэрэглэл</t>
  </si>
  <si>
    <t>ХА</t>
  </si>
  <si>
    <t>2015.03.04</t>
  </si>
  <si>
    <t>2015.03.25</t>
  </si>
  <si>
    <t>2015.12.01</t>
  </si>
  <si>
    <t>нууц</t>
  </si>
  <si>
    <t>ШГБ</t>
  </si>
  <si>
    <t>ЦЕГ</t>
  </si>
  <si>
    <t>НТШ</t>
  </si>
  <si>
    <t>дүн</t>
  </si>
  <si>
    <t>Д.Бэлдэц</t>
  </si>
  <si>
    <t>Орон нутгийн Цагдаагийн газар</t>
  </si>
  <si>
    <t>Г. НҮҮРС, ШАТАХ, ТОСЛОХ МАТЕРИАЛ</t>
  </si>
  <si>
    <t xml:space="preserve">Цагдаагийн байгууллагуудад нүүрс нийлүүлэх </t>
  </si>
  <si>
    <t>ДҮН</t>
  </si>
  <si>
    <t>Худалдан авах ажиллагааны газр</t>
  </si>
  <si>
    <t>2015.01.01 2015.12.31</t>
  </si>
  <si>
    <t>2015.01.14</t>
  </si>
  <si>
    <t>2015.01.15</t>
  </si>
  <si>
    <t>2015.01.20</t>
  </si>
  <si>
    <t>Цагдаагийн тэргүүн комиссар</t>
  </si>
  <si>
    <t>Цагдаагийн тэргүүн дэд комиссар</t>
  </si>
  <si>
    <t>Цагдаагийн дэд комиссар</t>
  </si>
  <si>
    <t>Цагдаагийн  туслах комиссар</t>
  </si>
  <si>
    <t xml:space="preserve">Цагдаагийн дээд цолтоны албаны болон ёслол амралтын саравчтай малгай </t>
  </si>
  <si>
    <t xml:space="preserve">Цагдаагийн дээд  цолтоны албаны саравчтай малгай </t>
  </si>
  <si>
    <t>БНХАУ-ын “LABELS-ACCESSORY”  компани</t>
  </si>
  <si>
    <t xml:space="preserve">Өвлийн дотортой гутал </t>
  </si>
  <si>
    <t xml:space="preserve">өвлийн хүрэм, өмд </t>
  </si>
  <si>
    <t xml:space="preserve">хурандаа савхин дээл </t>
  </si>
  <si>
    <t>халаасны уутны даавуу</t>
  </si>
  <si>
    <t xml:space="preserve">эвэр товч </t>
  </si>
  <si>
    <t xml:space="preserve"> Ханцуйн бэлэгдэл </t>
  </si>
  <si>
    <t>ЗОРБИОМ ХХК</t>
  </si>
  <si>
    <t>МОНГОЛ ШЕВРО ХК</t>
  </si>
  <si>
    <t xml:space="preserve">ТАНСАГ ХАТГАМАЛ ХХК </t>
  </si>
  <si>
    <t>УРАН ШАНДАС ХХК</t>
  </si>
  <si>
    <t>"БНСУ-ын Сөүл хотын LUNG ANG PRODUVTION CO" компани</t>
  </si>
  <si>
    <t>2015.03.30</t>
  </si>
  <si>
    <t>Цагдаагийн өвлийн малгай, хүрмэний доторлогооны зориулалттай хар хөх одончуу даавуу</t>
  </si>
  <si>
    <t xml:space="preserve">Цагдаагийн өвлийн хувцасны дулаалагын материал /тенсулейт/-ийг 1 метр нь 400 граммын жинтэй </t>
  </si>
  <si>
    <t xml:space="preserve"> Цагдаагийн  өвлийн хувцасны дулаалгын материал /тенсулейт/-ийг  1 метр нь 250 граммын жинтэй </t>
  </si>
  <si>
    <t>БНХАУ-ын Бээжин хотын “Tang Gesi Commerce &amp; Trade.Co Ltd”  компани</t>
  </si>
  <si>
    <t xml:space="preserve">БНХАУ-ын Бээжин хотын “BEIJNG UNITED TEXTILE CORPORATION”  компани </t>
  </si>
  <si>
    <t>2015.07.15</t>
  </si>
  <si>
    <t>2015.06.15</t>
  </si>
  <si>
    <t>2015.10.20</t>
  </si>
  <si>
    <t>2015.12.05</t>
  </si>
  <si>
    <t>2015.06.20</t>
  </si>
  <si>
    <t>2015.05.05</t>
  </si>
  <si>
    <t>2015.09.20</t>
  </si>
  <si>
    <t>2015.01.28</t>
  </si>
  <si>
    <t>2015.02.23</t>
  </si>
  <si>
    <t>2015.03.05</t>
  </si>
  <si>
    <t>2015.02.25</t>
  </si>
  <si>
    <t>ЗЭМБЭТ ДӨРВӨЛЖИН ХХК</t>
  </si>
  <si>
    <t>МӨНХТЭНЦВЭРТ ӨРГӨӨ ХХК</t>
  </si>
  <si>
    <t>СУТАЙН САРЬДАГ ХХК</t>
  </si>
  <si>
    <t>UNTN ХХК</t>
  </si>
  <si>
    <t>ӨГӨӨМӨР УУЛ ХХК</t>
  </si>
  <si>
    <t>МӨНХ ӨРГӨӨ ХХК</t>
  </si>
  <si>
    <t>ХӨВСГӨЛ МИЧИД ХХК</t>
  </si>
  <si>
    <t>Монгол улсын Засгийн газрын 2013 оны 309 дугаар тогтоолоор шууд гэрээгээр</t>
  </si>
  <si>
    <t>ХЯНАСАН:</t>
  </si>
  <si>
    <t xml:space="preserve">ЦЕГ-ЫН СХГ-ЫН САНХҮҮГИЙН  ХЭЛТСИЙН ДАРГА, </t>
  </si>
  <si>
    <t>ХЯНАСАН: СХГ-ЫН ХАНГАМЖИЙН ХЭЛТСИЙН ДАРГА,</t>
  </si>
  <si>
    <t>ТАЙЛАН ГАРГАСАН:</t>
  </si>
  <si>
    <t>Цагдаагийн байгууллагын 2015 онд бэлтгэх цагдаагийн дээд офицерийн хувцас, материал</t>
  </si>
  <si>
    <t>Албаны китель, өмд</t>
  </si>
  <si>
    <t xml:space="preserve">БӨРТЭ ТӨУҮГазар </t>
  </si>
  <si>
    <t>2015.08.15</t>
  </si>
  <si>
    <t>А-80</t>
  </si>
  <si>
    <t>АИ-92</t>
  </si>
  <si>
    <t>ДТ</t>
  </si>
  <si>
    <t>2015.04.14</t>
  </si>
  <si>
    <t>2016.07.01</t>
  </si>
  <si>
    <t xml:space="preserve">Автомат кропны тос </t>
  </si>
  <si>
    <t xml:space="preserve">Супер тап </t>
  </si>
  <si>
    <t>Гийдрийн шингэн /орос/</t>
  </si>
  <si>
    <t>Делевол /ланд кроп тос/</t>
  </si>
  <si>
    <t xml:space="preserve">Летол </t>
  </si>
  <si>
    <t xml:space="preserve">Солидол ЕР-1 </t>
  </si>
  <si>
    <t xml:space="preserve">Тормозны шингэн </t>
  </si>
  <si>
    <t>Тап-15</t>
  </si>
  <si>
    <t xml:space="preserve">М8В1-ААС </t>
  </si>
  <si>
    <t xml:space="preserve">Тосоол </t>
  </si>
  <si>
    <t xml:space="preserve">Мотор угаагч </t>
  </si>
  <si>
    <t xml:space="preserve">Бензин масло </t>
  </si>
  <si>
    <t>дизэль масло</t>
  </si>
  <si>
    <t xml:space="preserve">"ШУНХЛАЙ ТРЕЙДИНГ" ХХК </t>
  </si>
  <si>
    <t>"ПЕТРОСТАР" ХХК</t>
  </si>
  <si>
    <t xml:space="preserve">Өвлийн хиймэл үстэй малгай </t>
  </si>
  <si>
    <t>"Жинст чулуу" ХХК</t>
  </si>
  <si>
    <t>"Абсолют чойс" ХХК</t>
  </si>
  <si>
    <t>2015.04.01</t>
  </si>
  <si>
    <t>2015.04.17</t>
  </si>
  <si>
    <t>Өдөр тутмын богино ханцуйтай цамц</t>
  </si>
  <si>
    <t>Өдөр тутмын урт ханцуйтай цамц</t>
  </si>
  <si>
    <t>Өдөр тутмын фудболка</t>
  </si>
  <si>
    <t>Хээрийн  богино ханцуйтай цамц</t>
  </si>
  <si>
    <t>Хээрийн   фудволка</t>
  </si>
  <si>
    <t>Хээрийн богино түрийтэй гутал</t>
  </si>
  <si>
    <t>Бродер мерчантс   ХХК</t>
  </si>
  <si>
    <t>Терроризмтэй тэмцэх, тусгай зориулалтын тоног төхөөрөмж, техник, галт зэвсэг,сум дагалдах хэрэгсэл</t>
  </si>
  <si>
    <t xml:space="preserve">нэгжийн үнэ </t>
  </si>
  <si>
    <t>2015.01.01 2015.12.32</t>
  </si>
  <si>
    <t xml:space="preserve">нэрийн бичиглэл </t>
  </si>
  <si>
    <t>хувийн дугаар</t>
  </si>
  <si>
    <t xml:space="preserve"> Ханцуйн бэлэгдэл / хамгамал/</t>
  </si>
  <si>
    <t>Албаны китель, юбка</t>
  </si>
  <si>
    <t>хэмжих нэгж</t>
  </si>
  <si>
    <t>ш</t>
  </si>
  <si>
    <t>соёмботой жижиг, том товч</t>
  </si>
  <si>
    <t xml:space="preserve">цагдаагийн албаны саравчтай  малгай </t>
  </si>
  <si>
    <t>м</t>
  </si>
  <si>
    <t>л</t>
  </si>
  <si>
    <t>бэлтгэх тоо хэмжээ</t>
  </si>
  <si>
    <t>ХУДАЛДАН АВАХ АЖИЛЛАГААНЫ АХЛАХ МЭРГЭЖИЛТЭН                                      Л.ЦАЦРАЛ</t>
  </si>
  <si>
    <t>ЦАГДААГИЙН ХУРАНДАА                                                                                         У.ЭНХТӨР</t>
  </si>
  <si>
    <t>ЦАГДААГИЙН ХОШУУЧ                                                                                         Н.АЛТАНСҮХ</t>
  </si>
  <si>
    <t>"БИ ЭНД БИ ЭС" ХХК</t>
  </si>
  <si>
    <t xml:space="preserve">ХОС-АЗ      ХХК </t>
  </si>
  <si>
    <t>ЦАГААН ШОНХОР УҮГ</t>
  </si>
  <si>
    <t>2015.09.06</t>
  </si>
  <si>
    <t>2015.04.10</t>
  </si>
  <si>
    <t>2015.07.10</t>
  </si>
  <si>
    <t>ДОССТРОЙ ХХК</t>
  </si>
  <si>
    <t>Заамар</t>
  </si>
  <si>
    <t>замын цагдаагийн тусгай тоног төхөөрөмж</t>
  </si>
  <si>
    <t>согтуурал хэмжигч</t>
  </si>
  <si>
    <t>согтуурал тандагч /солонгос/</t>
  </si>
  <si>
    <t xml:space="preserve">тандагч мэдрэгч </t>
  </si>
  <si>
    <t xml:space="preserve">Мастер роуд ХХК </t>
  </si>
  <si>
    <t>Си Эйч Си  Си  ХХК</t>
  </si>
  <si>
    <t>Их алтан үйлсийн трейд ХХК</t>
  </si>
  <si>
    <t>Эвсэг алтай констракшн ХХК</t>
  </si>
  <si>
    <t>хөдөлмөр хамгааллын өвлийн гутал</t>
  </si>
  <si>
    <t>Баян Бурхан Хайрхан ХХК</t>
  </si>
  <si>
    <t>Өвлийн хувцасны хар хөх даавуу</t>
  </si>
  <si>
    <t xml:space="preserve">Өдөр тутмын хар хөх даавуу </t>
  </si>
  <si>
    <t>хар хөх хиймэл үс</t>
  </si>
  <si>
    <t>дотрын материал</t>
  </si>
  <si>
    <t>өвлийн өмдний дотор даавуу</t>
  </si>
  <si>
    <t>цахилгаан товч</t>
  </si>
  <si>
    <t>шонхортой кнопон товч</t>
  </si>
  <si>
    <t>шонхортой кнопон товчны суурь</t>
  </si>
  <si>
    <t xml:space="preserve">өдөр тутмын богино ханцуйтай хар хөх цамц </t>
  </si>
  <si>
    <t>Албаны урт ханцуйтай цэнхэр цамц</t>
  </si>
  <si>
    <t>албаны богино ханцуйтай цэнхэр цамц</t>
  </si>
  <si>
    <t>албаны зангиа</t>
  </si>
  <si>
    <t>таних тэмдэг</t>
  </si>
  <si>
    <t>“Wujiang Tianhai Import and Export” Co.,LTD</t>
  </si>
  <si>
    <t>Cixi City Jimi Textile Co.,LTD</t>
  </si>
  <si>
    <t>Zhe Jiang Xinjian Textile Inc.LTD</t>
  </si>
  <si>
    <t>Beijing Dechen Yida  Textile Co.,LTD</t>
  </si>
  <si>
    <t>Ot-Zhe Jiang Hua Xin Zipper Co.,LTD</t>
  </si>
  <si>
    <t>Zhenzhen Dingxin Hardware Plastic Products Co.,LTD</t>
  </si>
  <si>
    <t xml:space="preserve">Beijing zhesen uniform Co.,LTD </t>
  </si>
  <si>
    <t xml:space="preserve">Beijing Xiang Hua Sheng Shi Business Trade Center  Co.,LTD </t>
  </si>
  <si>
    <t>2015.01.29</t>
  </si>
  <si>
    <t>2015.01.31</t>
  </si>
  <si>
    <t>2015.01.32</t>
  </si>
  <si>
    <t>2015.01.33</t>
  </si>
  <si>
    <t>2015.01.34</t>
  </si>
  <si>
    <t>2015.01.35</t>
  </si>
  <si>
    <t>2015.01.36</t>
  </si>
  <si>
    <t>2015.01.37</t>
  </si>
  <si>
    <t>2015.01.38</t>
  </si>
  <si>
    <t>2015.01.39</t>
  </si>
  <si>
    <t>2015.01.40</t>
  </si>
  <si>
    <t>2015.01.41</t>
  </si>
  <si>
    <t xml:space="preserve">ЦАГДААГИЙН ЕРӨНХИЙ ГАЗРЫН 2015 ОНЫ 06 ДУГААР САРЫН БАРАА, АЖИЛ, ҮЙЛЧИЛГЭЭ ХУДАЛДАН АВАЛТЫН ТАЙЛАН </t>
  </si>
  <si>
    <t>Сангийн яам</t>
  </si>
  <si>
    <t>Beijing ZHESEN Uniform Co.ltd алба хаагчдын цамцны үнэ 50 хувь гэрээ №33</t>
  </si>
  <si>
    <t>Shenzhen tripod Hardware Plastic Products Co.LTD хувцасны кнопны үнэ 50 хувь гэрээ №46</t>
  </si>
  <si>
    <t>Beijing XIANGHUASHENGSHI Business trade таних тэмдэг зангиа 50 хувь Гэрээ№42Center</t>
  </si>
  <si>
    <t>ZHEJIANG XINJIAN TEXTILE INC.LTD доторын материалын үнэ 50 хувь гэрээ №39</t>
  </si>
  <si>
    <t>CIXI CITY JIMI TEXTILE CO., LTD хиймэл үснйи үнэ 50 хувь гэрээ №40</t>
  </si>
  <si>
    <t>OT-ZHEJIANG HUAXIN ZIPPER CO.,LTD цахилгаан товч 50 хувь гэрээ №41</t>
  </si>
  <si>
    <t>BEIJING DECHEN YIDA TEXTILE CO.,LTD одончуу даавууны үнэ 50 хувь гэрээ №38</t>
  </si>
  <si>
    <t>WUJIANG TIANHAI IMPORT AND EXPORT CO.LTD хувцасный гадар даавуу 50 хувь гэрээ №37</t>
  </si>
  <si>
    <t>WUJIANG TIANHAI IMPORT AND EXPORT CO.LTD НДЗ залруулав</t>
  </si>
  <si>
    <t>TANG GESI COMMERCE TRADE CO.,LTD одончуу даавуу 30 хувь гэрээ №18</t>
  </si>
  <si>
    <t>2015.09.30</t>
  </si>
  <si>
    <t>2015.06.12</t>
  </si>
  <si>
    <t>2015.10.30</t>
  </si>
  <si>
    <t>2015.08.30</t>
  </si>
  <si>
    <t>2015.06.18</t>
  </si>
  <si>
    <t>2015.10.05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</si>
</sst>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0_₮_-;\-* #,##0.000_₮_-;_-* &quot;-&quot;??_₮_-;_-@_-"/>
    <numFmt numFmtId="165" formatCode="_(* #,##0_);_(* \(#,##0\);_(* &quot;-&quot;??_);_(@_)"/>
    <numFmt numFmtId="166" formatCode="[$-F800]dddd\,\ mmmm\ dd\,\ yyyy"/>
    <numFmt numFmtId="167" formatCode="m/d/yyyy;@"/>
    <numFmt numFmtId="168" formatCode="_-* #,##0_₮_-;\-* #,##0_₮_-;_-* &quot;-&quot;??_₮_-;_-@_-"/>
    <numFmt numFmtId="169" formatCode="_(* #,##0.0_);_(* \(#,##0.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 Mon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color theme="1"/>
      <name val="Arial"/>
      <family val="2"/>
    </font>
    <font>
      <sz val="7"/>
      <name val="Arial"/>
      <family val="2"/>
    </font>
    <font>
      <b/>
      <i/>
      <u/>
      <sz val="7"/>
      <name val="Arial Mon"/>
      <family val="2"/>
    </font>
    <font>
      <sz val="8"/>
      <color theme="1"/>
      <name val="Arial Narrow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i/>
      <u/>
      <sz val="8"/>
      <name val="Arial Mon"/>
      <family val="2"/>
    </font>
    <font>
      <b/>
      <i/>
      <sz val="8"/>
      <name val="Arial Mon"/>
      <family val="2"/>
    </font>
    <font>
      <sz val="8"/>
      <name val="Tahoma"/>
      <family val="2"/>
    </font>
    <font>
      <b/>
      <sz val="8"/>
      <name val="Arial"/>
      <family val="2"/>
    </font>
    <font>
      <sz val="12"/>
      <name val="Arial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name val="Arial Mon"/>
      <family val="2"/>
    </font>
    <font>
      <sz val="7"/>
      <name val="Arial Mon"/>
      <family val="2"/>
    </font>
    <font>
      <sz val="7"/>
      <name val="Arial Narrow"/>
      <family val="2"/>
    </font>
    <font>
      <b/>
      <i/>
      <sz val="8"/>
      <name val="Arial"/>
      <family val="2"/>
    </font>
    <font>
      <b/>
      <sz val="8"/>
      <color theme="1"/>
      <name val="Arial"/>
      <family val="2"/>
    </font>
    <font>
      <b/>
      <i/>
      <u/>
      <sz val="8"/>
      <name val="Arial"/>
      <family val="2"/>
    </font>
    <font>
      <sz val="9"/>
      <color rgb="FF5F6F7E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32"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10" fillId="0" borderId="0" xfId="1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165" fontId="12" fillId="0" borderId="1" xfId="1" applyNumberFormat="1" applyFont="1" applyBorder="1" applyAlignment="1">
      <alignment horizontal="right" vertical="center"/>
    </xf>
    <xf numFmtId="165" fontId="7" fillId="0" borderId="1" xfId="1" applyNumberFormat="1" applyFont="1" applyBorder="1" applyAlignment="1">
      <alignment horizontal="right" vertical="center"/>
    </xf>
    <xf numFmtId="0" fontId="7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165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/>
    </xf>
    <xf numFmtId="167" fontId="7" fillId="2" borderId="1" xfId="1" applyNumberFormat="1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vertical="center"/>
    </xf>
    <xf numFmtId="166" fontId="10" fillId="0" borderId="0" xfId="0" applyNumberFormat="1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165" fontId="7" fillId="2" borderId="1" xfId="1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 wrapText="1"/>
    </xf>
    <xf numFmtId="165" fontId="18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0" xfId="1" applyNumberFormat="1" applyFont="1" applyFill="1" applyBorder="1" applyAlignment="1">
      <alignment wrapText="1"/>
    </xf>
    <xf numFmtId="165" fontId="8" fillId="2" borderId="0" xfId="1" applyNumberFormat="1" applyFont="1" applyFill="1" applyBorder="1" applyAlignment="1">
      <alignment wrapText="1"/>
    </xf>
    <xf numFmtId="14" fontId="8" fillId="2" borderId="0" xfId="0" applyNumberFormat="1" applyFont="1" applyFill="1" applyBorder="1" applyAlignment="1">
      <alignment horizontal="center"/>
    </xf>
    <xf numFmtId="14" fontId="8" fillId="2" borderId="0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168" fontId="4" fillId="0" borderId="0" xfId="0" applyNumberFormat="1" applyFont="1" applyAlignment="1">
      <alignment vertical="center"/>
    </xf>
    <xf numFmtId="0" fontId="13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vertical="center"/>
    </xf>
    <xf numFmtId="0" fontId="19" fillId="0" borderId="0" xfId="0" applyFont="1" applyAlignment="1"/>
    <xf numFmtId="0" fontId="13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wrapText="1"/>
    </xf>
    <xf numFmtId="165" fontId="7" fillId="2" borderId="1" xfId="1" applyNumberFormat="1" applyFont="1" applyFill="1" applyBorder="1" applyAlignment="1"/>
    <xf numFmtId="0" fontId="20" fillId="2" borderId="1" xfId="0" applyFont="1" applyFill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165" fontId="12" fillId="0" borderId="5" xfId="1" applyNumberFormat="1" applyFont="1" applyBorder="1" applyAlignment="1">
      <alignment horizontal="right" vertical="center"/>
    </xf>
    <xf numFmtId="165" fontId="13" fillId="0" borderId="1" xfId="1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6" fillId="2" borderId="1" xfId="2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 vertical="center" textRotation="90" wrapText="1"/>
    </xf>
    <xf numFmtId="0" fontId="13" fillId="0" borderId="1" xfId="0" applyFont="1" applyBorder="1" applyAlignment="1"/>
    <xf numFmtId="3" fontId="13" fillId="0" borderId="1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wrapText="1"/>
    </xf>
    <xf numFmtId="165" fontId="7" fillId="2" borderId="1" xfId="1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14" fontId="7" fillId="2" borderId="1" xfId="0" applyNumberFormat="1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165" fontId="13" fillId="2" borderId="0" xfId="0" applyNumberFormat="1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/>
    </xf>
    <xf numFmtId="0" fontId="23" fillId="0" borderId="1" xfId="2" applyFont="1" applyFill="1" applyBorder="1" applyAlignment="1">
      <alignment horizontal="center" vertical="center"/>
    </xf>
    <xf numFmtId="167" fontId="24" fillId="2" borderId="1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169" fontId="14" fillId="2" borderId="1" xfId="1" applyNumberFormat="1" applyFont="1" applyFill="1" applyBorder="1" applyAlignment="1">
      <alignment horizontal="center" vertical="center" wrapText="1"/>
    </xf>
    <xf numFmtId="169" fontId="14" fillId="2" borderId="1" xfId="1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165" fontId="26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/>
    </xf>
    <xf numFmtId="0" fontId="10" fillId="2" borderId="1" xfId="2" applyFont="1" applyFill="1" applyBorder="1" applyAlignment="1">
      <alignment horizontal="center" vertical="center"/>
    </xf>
    <xf numFmtId="14" fontId="2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3" fontId="3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wrapText="1"/>
    </xf>
    <xf numFmtId="0" fontId="13" fillId="2" borderId="1" xfId="0" applyFont="1" applyFill="1" applyBorder="1" applyAlignment="1">
      <alignment horizontal="center" wrapText="1"/>
    </xf>
    <xf numFmtId="0" fontId="3" fillId="2" borderId="1" xfId="2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165" fontId="14" fillId="2" borderId="1" xfId="1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5" fontId="12" fillId="0" borderId="5" xfId="1" applyNumberFormat="1" applyFont="1" applyBorder="1" applyAlignment="1">
      <alignment vertical="center"/>
    </xf>
    <xf numFmtId="165" fontId="8" fillId="2" borderId="1" xfId="1" applyNumberFormat="1" applyFont="1" applyFill="1" applyBorder="1" applyAlignment="1">
      <alignment wrapText="1"/>
    </xf>
    <xf numFmtId="0" fontId="13" fillId="2" borderId="2" xfId="0" applyFont="1" applyFill="1" applyBorder="1" applyAlignment="1">
      <alignment wrapText="1"/>
    </xf>
    <xf numFmtId="14" fontId="28" fillId="3" borderId="12" xfId="0" applyNumberFormat="1" applyFont="1" applyFill="1" applyBorder="1" applyAlignment="1">
      <alignment horizontal="justify" vertical="top" wrapText="1"/>
    </xf>
    <xf numFmtId="0" fontId="28" fillId="3" borderId="12" xfId="0" applyFont="1" applyFill="1" applyBorder="1" applyAlignment="1">
      <alignment horizontal="justify" vertical="top" wrapText="1"/>
    </xf>
    <xf numFmtId="0" fontId="28" fillId="3" borderId="12" xfId="0" applyFont="1" applyFill="1" applyBorder="1" applyAlignment="1">
      <alignment horizontal="right" vertical="top" wrapText="1"/>
    </xf>
    <xf numFmtId="4" fontId="29" fillId="3" borderId="12" xfId="0" applyNumberFormat="1" applyFont="1" applyFill="1" applyBorder="1" applyAlignment="1">
      <alignment horizontal="right" vertical="top" wrapText="1"/>
    </xf>
    <xf numFmtId="4" fontId="30" fillId="0" borderId="0" xfId="0" applyNumberFormat="1" applyFont="1"/>
    <xf numFmtId="165" fontId="7" fillId="2" borderId="5" xfId="1" applyNumberFormat="1" applyFont="1" applyFill="1" applyBorder="1" applyAlignment="1">
      <alignment horizontal="center" vertical="center" wrapText="1"/>
    </xf>
    <xf numFmtId="164" fontId="10" fillId="2" borderId="0" xfId="1" applyNumberFormat="1" applyFont="1" applyFill="1" applyAlignment="1">
      <alignment horizontal="center" vertical="center" wrapText="1"/>
    </xf>
    <xf numFmtId="164" fontId="3" fillId="2" borderId="6" xfId="1" applyNumberFormat="1" applyFont="1" applyFill="1" applyBorder="1" applyAlignment="1">
      <alignment horizontal="center" vertical="center" wrapText="1"/>
    </xf>
    <xf numFmtId="165" fontId="13" fillId="2" borderId="1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vertical="center"/>
    </xf>
    <xf numFmtId="165" fontId="13" fillId="2" borderId="1" xfId="1" applyNumberFormat="1" applyFont="1" applyFill="1" applyBorder="1" applyAlignment="1">
      <alignment horizontal="right" vertical="center"/>
    </xf>
    <xf numFmtId="165" fontId="13" fillId="2" borderId="1" xfId="0" applyNumberFormat="1" applyFont="1" applyFill="1" applyBorder="1" applyAlignment="1">
      <alignment horizontal="right"/>
    </xf>
    <xf numFmtId="3" fontId="13" fillId="2" borderId="1" xfId="0" applyNumberFormat="1" applyFont="1" applyFill="1" applyBorder="1" applyAlignment="1">
      <alignment horizontal="right"/>
    </xf>
    <xf numFmtId="165" fontId="13" fillId="2" borderId="1" xfId="1" applyNumberFormat="1" applyFont="1" applyFill="1" applyBorder="1"/>
    <xf numFmtId="165" fontId="13" fillId="2" borderId="1" xfId="1" applyNumberFormat="1" applyFont="1" applyFill="1" applyBorder="1" applyAlignment="1"/>
    <xf numFmtId="165" fontId="13" fillId="2" borderId="1" xfId="1" applyNumberFormat="1" applyFont="1" applyFill="1" applyBorder="1" applyAlignment="1">
      <alignment vertical="center"/>
    </xf>
    <xf numFmtId="165" fontId="13" fillId="2" borderId="3" xfId="1" applyNumberFormat="1" applyFont="1" applyFill="1" applyBorder="1" applyAlignment="1">
      <alignment vertical="center"/>
    </xf>
    <xf numFmtId="165" fontId="22" fillId="2" borderId="1" xfId="0" applyNumberFormat="1" applyFont="1" applyFill="1" applyBorder="1" applyAlignment="1">
      <alignment wrapText="1"/>
    </xf>
    <xf numFmtId="165" fontId="8" fillId="2" borderId="1" xfId="1" applyNumberFormat="1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4" fillId="2" borderId="0" xfId="0" applyFont="1" applyFill="1" applyAlignment="1"/>
    <xf numFmtId="165" fontId="3" fillId="2" borderId="1" xfId="1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wrapText="1"/>
    </xf>
    <xf numFmtId="0" fontId="3" fillId="2" borderId="1" xfId="2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 wrapText="1"/>
    </xf>
    <xf numFmtId="0" fontId="13" fillId="2" borderId="1" xfId="0" applyFont="1" applyFill="1" applyBorder="1"/>
    <xf numFmtId="165" fontId="3" fillId="2" borderId="1" xfId="1" applyNumberFormat="1" applyFont="1" applyFill="1" applyBorder="1" applyAlignment="1">
      <alignment horizontal="center"/>
    </xf>
    <xf numFmtId="0" fontId="13" fillId="2" borderId="5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0" fontId="10" fillId="2" borderId="1" xfId="2" applyFont="1" applyFill="1" applyBorder="1" applyAlignment="1">
      <alignment vertical="center"/>
    </xf>
    <xf numFmtId="168" fontId="7" fillId="2" borderId="1" xfId="1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justify" vertical="center"/>
    </xf>
    <xf numFmtId="3" fontId="3" fillId="2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wrapText="1"/>
    </xf>
    <xf numFmtId="165" fontId="3" fillId="2" borderId="1" xfId="1" applyNumberFormat="1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/>
    <xf numFmtId="0" fontId="6" fillId="2" borderId="1" xfId="0" applyFont="1" applyFill="1" applyBorder="1" applyAlignment="1">
      <alignment wrapText="1"/>
    </xf>
    <xf numFmtId="3" fontId="6" fillId="2" borderId="1" xfId="0" applyNumberFormat="1" applyFont="1" applyFill="1" applyBorder="1" applyAlignment="1">
      <alignment wrapText="1"/>
    </xf>
    <xf numFmtId="165" fontId="18" fillId="2" borderId="1" xfId="0" applyNumberFormat="1" applyFont="1" applyFill="1" applyBorder="1" applyAlignment="1">
      <alignment wrapText="1"/>
    </xf>
    <xf numFmtId="0" fontId="20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/>
    </xf>
    <xf numFmtId="165" fontId="7" fillId="2" borderId="5" xfId="1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5" fontId="13" fillId="0" borderId="2" xfId="1" applyNumberFormat="1" applyFont="1" applyBorder="1" applyAlignment="1">
      <alignment horizontal="center" vertical="center"/>
    </xf>
    <xf numFmtId="165" fontId="13" fillId="0" borderId="4" xfId="1" applyNumberFormat="1" applyFont="1" applyBorder="1" applyAlignment="1">
      <alignment horizontal="center" vertical="center"/>
    </xf>
    <xf numFmtId="165" fontId="13" fillId="0" borderId="5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12" fillId="0" borderId="2" xfId="1" applyNumberFormat="1" applyFont="1" applyBorder="1" applyAlignment="1">
      <alignment horizontal="center" vertical="center"/>
    </xf>
    <xf numFmtId="165" fontId="12" fillId="0" borderId="4" xfId="1" applyNumberFormat="1" applyFont="1" applyBorder="1" applyAlignment="1">
      <alignment horizontal="center" vertical="center"/>
    </xf>
    <xf numFmtId="165" fontId="12" fillId="0" borderId="5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18" fillId="0" borderId="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0" fontId="25" fillId="2" borderId="1" xfId="2" applyFont="1" applyFill="1" applyBorder="1" applyAlignment="1">
      <alignment horizontal="center"/>
    </xf>
    <xf numFmtId="0" fontId="27" fillId="0" borderId="1" xfId="2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166" fontId="10" fillId="0" borderId="7" xfId="0" applyNumberFormat="1" applyFont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/>
    </xf>
    <xf numFmtId="0" fontId="22" fillId="0" borderId="6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165" fontId="7" fillId="2" borderId="4" xfId="1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3" fillId="2" borderId="2" xfId="2" applyFont="1" applyFill="1" applyBorder="1" applyAlignment="1">
      <alignment horizontal="center" vertical="center" textRotation="90" wrapText="1"/>
    </xf>
    <xf numFmtId="0" fontId="3" fillId="2" borderId="4" xfId="2" applyFont="1" applyFill="1" applyBorder="1" applyAlignment="1">
      <alignment horizontal="center" vertical="center" textRotation="90" wrapText="1"/>
    </xf>
    <xf numFmtId="0" fontId="3" fillId="2" borderId="5" xfId="2" applyFont="1" applyFill="1" applyBorder="1" applyAlignment="1">
      <alignment horizontal="center" vertical="center" textRotation="90" wrapText="1"/>
    </xf>
    <xf numFmtId="43" fontId="4" fillId="0" borderId="0" xfId="1" applyFont="1" applyAlignment="1">
      <alignment vertical="center"/>
    </xf>
    <xf numFmtId="165" fontId="13" fillId="0" borderId="13" xfId="1" applyNumberFormat="1" applyFont="1" applyBorder="1" applyAlignment="1">
      <alignment vertical="center" wrapText="1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1"/>
  <sheetViews>
    <sheetView tabSelected="1" topLeftCell="A112" workbookViewId="0">
      <selection activeCell="H11" sqref="H11"/>
    </sheetView>
  </sheetViews>
  <sheetFormatPr defaultRowHeight="15" x14ac:dyDescent="0.25"/>
  <cols>
    <col min="1" max="1" width="11.42578125" customWidth="1"/>
    <col min="2" max="2" width="11.140625" customWidth="1"/>
    <col min="3" max="3" width="6.85546875" customWidth="1"/>
    <col min="4" max="4" width="12.140625" customWidth="1"/>
    <col min="5" max="5" width="11.42578125" customWidth="1"/>
    <col min="6" max="6" width="2.5703125" style="1" customWidth="1"/>
    <col min="7" max="7" width="7.5703125" style="1" customWidth="1"/>
    <col min="8" max="8" width="7.85546875" style="1" customWidth="1"/>
    <col min="9" max="9" width="12.42578125" style="90" customWidth="1"/>
    <col min="10" max="10" width="11.42578125" customWidth="1"/>
    <col min="11" max="11" width="11.28515625" customWidth="1"/>
    <col min="12" max="12" width="6.5703125" customWidth="1"/>
    <col min="13" max="13" width="6.7109375" customWidth="1"/>
    <col min="14" max="14" width="7" customWidth="1"/>
    <col min="15" max="15" width="7.42578125" customWidth="1"/>
    <col min="16" max="16" width="8.28515625" customWidth="1"/>
    <col min="17" max="18" width="6.7109375" customWidth="1"/>
    <col min="19" max="19" width="12.7109375" customWidth="1"/>
    <col min="20" max="20" width="10" bestFit="1" customWidth="1"/>
  </cols>
  <sheetData>
    <row r="1" spans="1:21" x14ac:dyDescent="0.25">
      <c r="A1" s="217" t="s">
        <v>256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</row>
    <row r="2" spans="1:21" x14ac:dyDescent="0.25">
      <c r="A2" s="218"/>
      <c r="B2" s="218"/>
      <c r="C2" s="24"/>
      <c r="D2" s="6"/>
      <c r="E2" s="6"/>
      <c r="F2" s="6"/>
      <c r="G2" s="6"/>
      <c r="H2" s="6"/>
      <c r="I2" s="109"/>
      <c r="J2" s="6"/>
      <c r="K2" s="7"/>
      <c r="L2" s="7"/>
      <c r="M2" s="7"/>
      <c r="N2" s="7"/>
      <c r="O2" s="7"/>
      <c r="P2" s="7"/>
      <c r="Q2" s="7"/>
      <c r="R2" s="7"/>
      <c r="S2" s="8" t="s">
        <v>0</v>
      </c>
    </row>
    <row r="3" spans="1:21" ht="86.25" x14ac:dyDescent="0.25">
      <c r="A3" s="177" t="s">
        <v>16</v>
      </c>
      <c r="B3" s="178"/>
      <c r="C3" s="78" t="s">
        <v>1</v>
      </c>
      <c r="D3" s="31" t="s">
        <v>2</v>
      </c>
      <c r="E3" s="31" t="s">
        <v>53</v>
      </c>
      <c r="F3" s="59" t="s">
        <v>195</v>
      </c>
      <c r="G3" s="59" t="s">
        <v>201</v>
      </c>
      <c r="H3" s="31" t="s">
        <v>189</v>
      </c>
      <c r="I3" s="110" t="s">
        <v>3</v>
      </c>
      <c r="J3" s="31" t="s">
        <v>4</v>
      </c>
      <c r="K3" s="26" t="s">
        <v>5</v>
      </c>
      <c r="L3" s="26" t="s">
        <v>6</v>
      </c>
      <c r="M3" s="26" t="s">
        <v>7</v>
      </c>
      <c r="N3" s="26" t="s">
        <v>8</v>
      </c>
      <c r="O3" s="26" t="s">
        <v>9</v>
      </c>
      <c r="P3" s="26" t="s">
        <v>10</v>
      </c>
      <c r="Q3" s="26" t="s">
        <v>11</v>
      </c>
      <c r="R3" s="26" t="s">
        <v>12</v>
      </c>
      <c r="S3" s="26" t="s">
        <v>13</v>
      </c>
      <c r="T3" s="80"/>
      <c r="U3" s="81"/>
    </row>
    <row r="4" spans="1:21" x14ac:dyDescent="0.25">
      <c r="A4" s="219" t="s">
        <v>14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</row>
    <row r="5" spans="1:21" ht="21.75" customHeight="1" x14ac:dyDescent="0.25">
      <c r="A5" s="213" t="s">
        <v>17</v>
      </c>
      <c r="B5" s="12" t="s">
        <v>18</v>
      </c>
      <c r="C5" s="18" t="s">
        <v>101</v>
      </c>
      <c r="D5" s="16">
        <v>79990000</v>
      </c>
      <c r="E5" s="16">
        <v>79990000</v>
      </c>
      <c r="F5" s="16"/>
      <c r="G5" s="16"/>
      <c r="H5" s="16"/>
      <c r="I5" s="111">
        <v>77971548</v>
      </c>
      <c r="J5" s="28">
        <v>0</v>
      </c>
      <c r="K5" s="18" t="s">
        <v>54</v>
      </c>
      <c r="L5" s="25" t="s">
        <v>86</v>
      </c>
      <c r="M5" s="72" t="s">
        <v>102</v>
      </c>
      <c r="N5" s="55"/>
      <c r="O5" s="76" t="s">
        <v>65</v>
      </c>
      <c r="P5" s="18" t="s">
        <v>70</v>
      </c>
      <c r="Q5" s="73" t="s">
        <v>88</v>
      </c>
      <c r="R5" s="73" t="s">
        <v>89</v>
      </c>
      <c r="S5" s="79" t="s">
        <v>96</v>
      </c>
    </row>
    <row r="6" spans="1:21" ht="21.75" customHeight="1" x14ac:dyDescent="0.25">
      <c r="A6" s="215"/>
      <c r="B6" s="12" t="s">
        <v>19</v>
      </c>
      <c r="C6" s="18" t="s">
        <v>101</v>
      </c>
      <c r="D6" s="16">
        <v>79990000</v>
      </c>
      <c r="E6" s="16">
        <v>79990000</v>
      </c>
      <c r="F6" s="16"/>
      <c r="G6" s="16"/>
      <c r="H6" s="16"/>
      <c r="I6" s="111">
        <v>77500000</v>
      </c>
      <c r="J6" s="28">
        <v>0</v>
      </c>
      <c r="K6" s="18" t="s">
        <v>55</v>
      </c>
      <c r="L6" s="25" t="s">
        <v>86</v>
      </c>
      <c r="M6" s="72" t="s">
        <v>103</v>
      </c>
      <c r="N6" s="55"/>
      <c r="O6" s="76" t="s">
        <v>66</v>
      </c>
      <c r="P6" s="18" t="s">
        <v>70</v>
      </c>
      <c r="Q6" s="73" t="s">
        <v>88</v>
      </c>
      <c r="R6" s="73" t="s">
        <v>89</v>
      </c>
      <c r="S6" s="79" t="s">
        <v>96</v>
      </c>
    </row>
    <row r="7" spans="1:21" ht="21.75" customHeight="1" x14ac:dyDescent="0.25">
      <c r="A7" s="213" t="s">
        <v>20</v>
      </c>
      <c r="B7" s="13" t="s">
        <v>21</v>
      </c>
      <c r="C7" s="18" t="s">
        <v>101</v>
      </c>
      <c r="D7" s="16">
        <v>79990000</v>
      </c>
      <c r="E7" s="16">
        <v>79990000</v>
      </c>
      <c r="F7" s="16"/>
      <c r="G7" s="16"/>
      <c r="H7" s="16"/>
      <c r="I7" s="111">
        <v>78101254</v>
      </c>
      <c r="J7" s="28">
        <v>0</v>
      </c>
      <c r="K7" s="18" t="s">
        <v>56</v>
      </c>
      <c r="L7" s="25" t="s">
        <v>86</v>
      </c>
      <c r="M7" s="72" t="s">
        <v>71</v>
      </c>
      <c r="N7" s="55"/>
      <c r="O7" s="77"/>
      <c r="P7" s="18" t="s">
        <v>71</v>
      </c>
      <c r="Q7" s="73"/>
      <c r="R7" s="73"/>
      <c r="S7" s="79" t="s">
        <v>96</v>
      </c>
    </row>
    <row r="8" spans="1:21" ht="21.75" customHeight="1" x14ac:dyDescent="0.25">
      <c r="A8" s="215"/>
      <c r="B8" s="13" t="s">
        <v>22</v>
      </c>
      <c r="C8" s="18" t="s">
        <v>101</v>
      </c>
      <c r="D8" s="16">
        <v>79990000</v>
      </c>
      <c r="E8" s="16">
        <v>79990000</v>
      </c>
      <c r="F8" s="16"/>
      <c r="G8" s="16"/>
      <c r="H8" s="16"/>
      <c r="I8" s="111">
        <v>79536542</v>
      </c>
      <c r="J8" s="28">
        <v>0</v>
      </c>
      <c r="K8" s="18" t="s">
        <v>56</v>
      </c>
      <c r="L8" s="25" t="s">
        <v>86</v>
      </c>
      <c r="M8" s="72" t="s">
        <v>71</v>
      </c>
      <c r="N8" s="55"/>
      <c r="O8" s="76"/>
      <c r="P8" s="18" t="s">
        <v>71</v>
      </c>
      <c r="Q8" s="73"/>
      <c r="R8" s="73"/>
      <c r="S8" s="79" t="s">
        <v>96</v>
      </c>
    </row>
    <row r="9" spans="1:21" ht="21.75" customHeight="1" x14ac:dyDescent="0.25">
      <c r="A9" s="213" t="s">
        <v>23</v>
      </c>
      <c r="B9" s="14" t="s">
        <v>24</v>
      </c>
      <c r="C9" s="18" t="s">
        <v>101</v>
      </c>
      <c r="D9" s="16">
        <v>79990000</v>
      </c>
      <c r="E9" s="16">
        <v>79990000</v>
      </c>
      <c r="F9" s="16"/>
      <c r="G9" s="16"/>
      <c r="H9" s="16"/>
      <c r="I9" s="111">
        <v>78216465</v>
      </c>
      <c r="J9" s="28">
        <v>35000000</v>
      </c>
      <c r="K9" s="18" t="s">
        <v>57</v>
      </c>
      <c r="L9" s="25" t="s">
        <v>86</v>
      </c>
      <c r="M9" s="72" t="s">
        <v>65</v>
      </c>
      <c r="N9" s="55"/>
      <c r="O9" s="76" t="s">
        <v>66</v>
      </c>
      <c r="P9" s="18" t="s">
        <v>72</v>
      </c>
      <c r="Q9" s="73" t="s">
        <v>88</v>
      </c>
      <c r="R9" s="73" t="s">
        <v>89</v>
      </c>
      <c r="S9" s="79" t="s">
        <v>96</v>
      </c>
    </row>
    <row r="10" spans="1:21" ht="21.75" customHeight="1" x14ac:dyDescent="0.25">
      <c r="A10" s="215"/>
      <c r="B10" s="14" t="s">
        <v>25</v>
      </c>
      <c r="C10" s="18" t="s">
        <v>101</v>
      </c>
      <c r="D10" s="16">
        <v>79990000</v>
      </c>
      <c r="E10" s="16">
        <v>79990000</v>
      </c>
      <c r="F10" s="16"/>
      <c r="G10" s="16"/>
      <c r="H10" s="16"/>
      <c r="I10" s="112">
        <v>78000000</v>
      </c>
      <c r="J10" s="28">
        <v>31400000</v>
      </c>
      <c r="K10" s="18" t="s">
        <v>211</v>
      </c>
      <c r="L10" s="25" t="s">
        <v>86</v>
      </c>
      <c r="M10" s="72"/>
      <c r="N10" s="76"/>
      <c r="O10" s="76" t="s">
        <v>136</v>
      </c>
      <c r="P10" s="18" t="s">
        <v>72</v>
      </c>
      <c r="Q10" s="96" t="s">
        <v>209</v>
      </c>
      <c r="R10" s="96" t="s">
        <v>210</v>
      </c>
      <c r="S10" s="79" t="s">
        <v>96</v>
      </c>
    </row>
    <row r="11" spans="1:21" ht="21.75" customHeight="1" x14ac:dyDescent="0.25">
      <c r="A11" s="213" t="s">
        <v>26</v>
      </c>
      <c r="B11" s="13" t="s">
        <v>52</v>
      </c>
      <c r="C11" s="18" t="s">
        <v>101</v>
      </c>
      <c r="D11" s="16">
        <v>79990000</v>
      </c>
      <c r="E11" s="16">
        <v>79990000</v>
      </c>
      <c r="F11" s="16"/>
      <c r="G11" s="16"/>
      <c r="H11" s="16"/>
      <c r="I11" s="113">
        <v>78554000</v>
      </c>
      <c r="J11" s="28">
        <v>0</v>
      </c>
      <c r="K11" s="18" t="s">
        <v>59</v>
      </c>
      <c r="L11" s="25" t="s">
        <v>86</v>
      </c>
      <c r="M11" s="72" t="s">
        <v>103</v>
      </c>
      <c r="N11" s="55"/>
      <c r="O11" s="18" t="s">
        <v>66</v>
      </c>
      <c r="P11" s="18" t="s">
        <v>73</v>
      </c>
      <c r="Q11" s="73" t="s">
        <v>88</v>
      </c>
      <c r="R11" s="73" t="s">
        <v>89</v>
      </c>
      <c r="S11" s="79" t="s">
        <v>96</v>
      </c>
    </row>
    <row r="12" spans="1:21" ht="21.75" customHeight="1" x14ac:dyDescent="0.25">
      <c r="A12" s="215"/>
      <c r="B12" s="13" t="s">
        <v>27</v>
      </c>
      <c r="C12" s="18" t="s">
        <v>101</v>
      </c>
      <c r="D12" s="16">
        <v>79990000</v>
      </c>
      <c r="E12" s="16">
        <v>79990000</v>
      </c>
      <c r="F12" s="16"/>
      <c r="G12" s="16"/>
      <c r="H12" s="16"/>
      <c r="I12" s="113">
        <v>79371653</v>
      </c>
      <c r="J12" s="126">
        <v>52226000</v>
      </c>
      <c r="K12" s="18" t="s">
        <v>58</v>
      </c>
      <c r="L12" s="25" t="s">
        <v>86</v>
      </c>
      <c r="M12" s="72" t="s">
        <v>103</v>
      </c>
      <c r="N12" s="74"/>
      <c r="O12" s="18" t="s">
        <v>66</v>
      </c>
      <c r="P12" s="18" t="s">
        <v>73</v>
      </c>
      <c r="Q12" s="73" t="s">
        <v>88</v>
      </c>
      <c r="R12" s="73" t="s">
        <v>89</v>
      </c>
      <c r="S12" s="79" t="s">
        <v>96</v>
      </c>
    </row>
    <row r="13" spans="1:21" ht="21.75" customHeight="1" x14ac:dyDescent="0.25">
      <c r="A13" s="216" t="s">
        <v>28</v>
      </c>
      <c r="B13" s="13" t="s">
        <v>29</v>
      </c>
      <c r="C13" s="18" t="s">
        <v>101</v>
      </c>
      <c r="D13" s="16">
        <v>79990000</v>
      </c>
      <c r="E13" s="16">
        <v>79990000</v>
      </c>
      <c r="F13" s="16"/>
      <c r="G13" s="16"/>
      <c r="H13" s="16"/>
      <c r="I13" s="16">
        <v>78170910</v>
      </c>
      <c r="J13" s="126">
        <v>25500000</v>
      </c>
      <c r="K13" s="18" t="s">
        <v>60</v>
      </c>
      <c r="L13" s="25" t="s">
        <v>86</v>
      </c>
      <c r="M13" s="74" t="s">
        <v>104</v>
      </c>
      <c r="N13" s="74"/>
      <c r="O13" s="18" t="s">
        <v>67</v>
      </c>
      <c r="P13" s="18" t="s">
        <v>74</v>
      </c>
      <c r="Q13" s="73" t="s">
        <v>88</v>
      </c>
      <c r="R13" s="73" t="s">
        <v>89</v>
      </c>
      <c r="S13" s="79" t="s">
        <v>96</v>
      </c>
    </row>
    <row r="14" spans="1:21" ht="21.75" customHeight="1" x14ac:dyDescent="0.25">
      <c r="A14" s="216"/>
      <c r="B14" s="13" t="s">
        <v>30</v>
      </c>
      <c r="C14" s="18" t="s">
        <v>101</v>
      </c>
      <c r="D14" s="16">
        <v>79990000</v>
      </c>
      <c r="E14" s="16">
        <v>79990000</v>
      </c>
      <c r="F14" s="16"/>
      <c r="G14" s="16"/>
      <c r="H14" s="16"/>
      <c r="I14" s="16">
        <v>75198946</v>
      </c>
      <c r="J14" s="126">
        <v>37000000</v>
      </c>
      <c r="K14" s="18" t="s">
        <v>61</v>
      </c>
      <c r="L14" s="25" t="s">
        <v>86</v>
      </c>
      <c r="M14" s="74" t="s">
        <v>104</v>
      </c>
      <c r="N14" s="74"/>
      <c r="O14" s="18" t="s">
        <v>67</v>
      </c>
      <c r="P14" s="18" t="s">
        <v>74</v>
      </c>
      <c r="Q14" s="73" t="s">
        <v>88</v>
      </c>
      <c r="R14" s="73" t="s">
        <v>89</v>
      </c>
      <c r="S14" s="79" t="s">
        <v>96</v>
      </c>
    </row>
    <row r="15" spans="1:21" ht="21.75" customHeight="1" x14ac:dyDescent="0.25">
      <c r="A15" s="214" t="s">
        <v>31</v>
      </c>
      <c r="B15" s="13" t="s">
        <v>32</v>
      </c>
      <c r="C15" s="18" t="s">
        <v>101</v>
      </c>
      <c r="D15" s="16">
        <v>79990000</v>
      </c>
      <c r="E15" s="16">
        <v>79990000</v>
      </c>
      <c r="F15" s="16"/>
      <c r="G15" s="16"/>
      <c r="H15" s="16"/>
      <c r="I15" s="112">
        <v>0</v>
      </c>
      <c r="J15" s="126">
        <v>0</v>
      </c>
      <c r="K15" s="18"/>
      <c r="L15" s="25" t="s">
        <v>86</v>
      </c>
      <c r="M15" s="74"/>
      <c r="N15" s="74"/>
      <c r="O15" s="18"/>
      <c r="P15" s="18"/>
      <c r="Q15" s="73"/>
      <c r="R15" s="73"/>
      <c r="S15" s="79" t="s">
        <v>96</v>
      </c>
    </row>
    <row r="16" spans="1:21" ht="25.5" customHeight="1" x14ac:dyDescent="0.25">
      <c r="A16" s="215"/>
      <c r="B16" s="13" t="s">
        <v>33</v>
      </c>
      <c r="C16" s="18" t="s">
        <v>101</v>
      </c>
      <c r="D16" s="16">
        <v>79990000</v>
      </c>
      <c r="E16" s="16">
        <v>79990000</v>
      </c>
      <c r="F16" s="16"/>
      <c r="G16" s="16"/>
      <c r="H16" s="16"/>
      <c r="I16" s="112">
        <v>79500000</v>
      </c>
      <c r="J16" s="126">
        <v>0</v>
      </c>
      <c r="K16" s="18" t="s">
        <v>219</v>
      </c>
      <c r="L16" s="25" t="s">
        <v>86</v>
      </c>
      <c r="M16" s="74"/>
      <c r="N16" s="74"/>
      <c r="O16" s="18"/>
      <c r="P16" s="18"/>
      <c r="Q16" s="73"/>
      <c r="R16" s="73"/>
      <c r="S16" s="79" t="s">
        <v>96</v>
      </c>
    </row>
    <row r="17" spans="1:19" ht="21.75" customHeight="1" x14ac:dyDescent="0.25">
      <c r="A17" s="213" t="s">
        <v>34</v>
      </c>
      <c r="B17" s="13" t="s">
        <v>35</v>
      </c>
      <c r="C17" s="18" t="s">
        <v>101</v>
      </c>
      <c r="D17" s="16">
        <v>79990000</v>
      </c>
      <c r="E17" s="16">
        <v>79990000</v>
      </c>
      <c r="F17" s="16"/>
      <c r="G17" s="16"/>
      <c r="H17" s="16"/>
      <c r="I17" s="111">
        <v>74800000</v>
      </c>
      <c r="J17" s="126">
        <v>0</v>
      </c>
      <c r="K17" s="18" t="s">
        <v>140</v>
      </c>
      <c r="L17" s="25" t="s">
        <v>86</v>
      </c>
      <c r="M17" s="74"/>
      <c r="N17" s="74"/>
      <c r="O17" s="18" t="s">
        <v>136</v>
      </c>
      <c r="P17" s="18" t="s">
        <v>75</v>
      </c>
      <c r="Q17" s="73"/>
      <c r="R17" s="73"/>
      <c r="S17" s="79" t="s">
        <v>96</v>
      </c>
    </row>
    <row r="18" spans="1:19" ht="21.75" customHeight="1" x14ac:dyDescent="0.25">
      <c r="A18" s="214"/>
      <c r="B18" s="13" t="s">
        <v>36</v>
      </c>
      <c r="C18" s="18" t="s">
        <v>101</v>
      </c>
      <c r="D18" s="16">
        <v>79990000</v>
      </c>
      <c r="E18" s="16">
        <v>79990000</v>
      </c>
      <c r="F18" s="16"/>
      <c r="G18" s="16"/>
      <c r="H18" s="16"/>
      <c r="I18" s="111">
        <v>78489878</v>
      </c>
      <c r="J18" s="126">
        <v>0</v>
      </c>
      <c r="K18" s="41" t="s">
        <v>54</v>
      </c>
      <c r="L18" s="25" t="s">
        <v>86</v>
      </c>
      <c r="M18" s="74"/>
      <c r="N18" s="74"/>
      <c r="O18" s="18" t="s">
        <v>136</v>
      </c>
      <c r="P18" s="18" t="s">
        <v>75</v>
      </c>
      <c r="Q18" s="73"/>
      <c r="R18" s="73"/>
      <c r="S18" s="79" t="s">
        <v>96</v>
      </c>
    </row>
    <row r="19" spans="1:19" ht="21.75" customHeight="1" x14ac:dyDescent="0.25">
      <c r="A19" s="215"/>
      <c r="B19" s="13" t="s">
        <v>37</v>
      </c>
      <c r="C19" s="18" t="s">
        <v>101</v>
      </c>
      <c r="D19" s="16">
        <v>79990000</v>
      </c>
      <c r="E19" s="16">
        <v>79990000</v>
      </c>
      <c r="F19" s="16"/>
      <c r="G19" s="16"/>
      <c r="H19" s="16"/>
      <c r="I19" s="111">
        <v>79159711</v>
      </c>
      <c r="J19" s="126">
        <v>0</v>
      </c>
      <c r="K19" s="18" t="s">
        <v>141</v>
      </c>
      <c r="L19" s="25" t="s">
        <v>86</v>
      </c>
      <c r="M19" s="74"/>
      <c r="N19" s="74"/>
      <c r="O19" s="18" t="s">
        <v>136</v>
      </c>
      <c r="P19" s="18" t="s">
        <v>75</v>
      </c>
      <c r="Q19" s="73"/>
      <c r="R19" s="73"/>
      <c r="S19" s="79" t="s">
        <v>96</v>
      </c>
    </row>
    <row r="20" spans="1:19" ht="21.75" customHeight="1" x14ac:dyDescent="0.25">
      <c r="A20" s="213" t="s">
        <v>38</v>
      </c>
      <c r="B20" s="13" t="s">
        <v>39</v>
      </c>
      <c r="C20" s="18" t="s">
        <v>101</v>
      </c>
      <c r="D20" s="16">
        <v>79990000</v>
      </c>
      <c r="E20" s="16">
        <v>79990000</v>
      </c>
      <c r="F20" s="16"/>
      <c r="G20" s="16"/>
      <c r="H20" s="16"/>
      <c r="I20" s="111">
        <v>75825108</v>
      </c>
      <c r="J20" s="126">
        <v>0</v>
      </c>
      <c r="K20" s="18" t="s">
        <v>142</v>
      </c>
      <c r="L20" s="25" t="s">
        <v>86</v>
      </c>
      <c r="M20" s="74"/>
      <c r="N20" s="74"/>
      <c r="O20" s="18" t="s">
        <v>137</v>
      </c>
      <c r="P20" s="18" t="s">
        <v>138</v>
      </c>
      <c r="Q20" s="73"/>
      <c r="R20" s="73"/>
      <c r="S20" s="79" t="s">
        <v>96</v>
      </c>
    </row>
    <row r="21" spans="1:19" ht="21.75" customHeight="1" x14ac:dyDescent="0.25">
      <c r="A21" s="215"/>
      <c r="B21" s="13" t="s">
        <v>40</v>
      </c>
      <c r="C21" s="18" t="s">
        <v>101</v>
      </c>
      <c r="D21" s="16">
        <v>79990000</v>
      </c>
      <c r="E21" s="16">
        <v>79990000</v>
      </c>
      <c r="F21" s="16"/>
      <c r="G21" s="16"/>
      <c r="H21" s="16"/>
      <c r="I21" s="111">
        <v>78809551</v>
      </c>
      <c r="J21" s="126">
        <v>0</v>
      </c>
      <c r="K21" s="18" t="s">
        <v>143</v>
      </c>
      <c r="L21" s="25" t="s">
        <v>86</v>
      </c>
      <c r="M21" s="74"/>
      <c r="N21" s="74"/>
      <c r="O21" s="18" t="s">
        <v>137</v>
      </c>
      <c r="P21" s="18" t="s">
        <v>138</v>
      </c>
      <c r="Q21" s="73"/>
      <c r="R21" s="73"/>
      <c r="S21" s="79" t="s">
        <v>96</v>
      </c>
    </row>
    <row r="22" spans="1:19" ht="21.75" customHeight="1" x14ac:dyDescent="0.25">
      <c r="A22" s="213" t="s">
        <v>41</v>
      </c>
      <c r="B22" s="13" t="s">
        <v>42</v>
      </c>
      <c r="C22" s="18" t="s">
        <v>101</v>
      </c>
      <c r="D22" s="16">
        <v>79990000</v>
      </c>
      <c r="E22" s="16">
        <v>79990000</v>
      </c>
      <c r="F22" s="16"/>
      <c r="G22" s="16"/>
      <c r="H22" s="16"/>
      <c r="I22" s="111">
        <v>79032132</v>
      </c>
      <c r="J22" s="126">
        <v>0</v>
      </c>
      <c r="K22" s="18" t="s">
        <v>62</v>
      </c>
      <c r="L22" s="25" t="s">
        <v>86</v>
      </c>
      <c r="M22" s="74" t="s">
        <v>71</v>
      </c>
      <c r="N22" s="74"/>
      <c r="O22" s="18" t="s">
        <v>68</v>
      </c>
      <c r="P22" s="18" t="s">
        <v>75</v>
      </c>
      <c r="Q22" s="73" t="s">
        <v>88</v>
      </c>
      <c r="R22" s="73" t="s">
        <v>89</v>
      </c>
      <c r="S22" s="79" t="s">
        <v>96</v>
      </c>
    </row>
    <row r="23" spans="1:19" ht="21.75" customHeight="1" x14ac:dyDescent="0.25">
      <c r="A23" s="215"/>
      <c r="B23" s="13" t="s">
        <v>43</v>
      </c>
      <c r="C23" s="18" t="s">
        <v>101</v>
      </c>
      <c r="D23" s="16">
        <v>79990000</v>
      </c>
      <c r="E23" s="16">
        <v>79990000</v>
      </c>
      <c r="F23" s="16"/>
      <c r="G23" s="16"/>
      <c r="H23" s="16"/>
      <c r="I23" s="111">
        <v>77545690</v>
      </c>
      <c r="J23" s="126">
        <v>0</v>
      </c>
      <c r="K23" s="18" t="s">
        <v>63</v>
      </c>
      <c r="L23" s="25" t="s">
        <v>86</v>
      </c>
      <c r="M23" s="74" t="s">
        <v>71</v>
      </c>
      <c r="N23" s="74"/>
      <c r="O23" s="18" t="s">
        <v>68</v>
      </c>
      <c r="P23" s="18" t="s">
        <v>75</v>
      </c>
      <c r="Q23" s="73" t="s">
        <v>88</v>
      </c>
      <c r="R23" s="73" t="s">
        <v>89</v>
      </c>
      <c r="S23" s="79" t="s">
        <v>96</v>
      </c>
    </row>
    <row r="24" spans="1:19" ht="21.75" customHeight="1" x14ac:dyDescent="0.25">
      <c r="A24" s="56" t="s">
        <v>44</v>
      </c>
      <c r="B24" s="13" t="s">
        <v>45</v>
      </c>
      <c r="C24" s="18" t="s">
        <v>101</v>
      </c>
      <c r="D24" s="16">
        <v>79990000</v>
      </c>
      <c r="E24" s="16">
        <v>79990000</v>
      </c>
      <c r="F24" s="16"/>
      <c r="G24" s="16"/>
      <c r="H24" s="16"/>
      <c r="I24" s="112">
        <v>0</v>
      </c>
      <c r="J24" s="126">
        <v>0</v>
      </c>
      <c r="K24" s="18"/>
      <c r="L24" s="25" t="s">
        <v>86</v>
      </c>
      <c r="M24" s="74"/>
      <c r="N24" s="74"/>
      <c r="O24" s="18"/>
      <c r="P24" s="18"/>
      <c r="Q24" s="73"/>
      <c r="R24" s="73"/>
      <c r="S24" s="79" t="s">
        <v>96</v>
      </c>
    </row>
    <row r="25" spans="1:19" ht="21.75" customHeight="1" x14ac:dyDescent="0.25">
      <c r="A25" s="216" t="s">
        <v>46</v>
      </c>
      <c r="B25" s="13" t="s">
        <v>212</v>
      </c>
      <c r="C25" s="18" t="s">
        <v>101</v>
      </c>
      <c r="D25" s="16">
        <v>79990000</v>
      </c>
      <c r="E25" s="16">
        <v>79990000</v>
      </c>
      <c r="F25" s="16"/>
      <c r="G25" s="16"/>
      <c r="H25" s="16"/>
      <c r="I25" s="112">
        <v>79440000</v>
      </c>
      <c r="J25" s="126">
        <v>0</v>
      </c>
      <c r="K25" s="18" t="s">
        <v>220</v>
      </c>
      <c r="L25" s="25" t="s">
        <v>86</v>
      </c>
      <c r="M25" s="74"/>
      <c r="N25" s="74"/>
      <c r="O25" s="41"/>
      <c r="P25" s="18"/>
      <c r="Q25" s="73"/>
      <c r="R25" s="73"/>
      <c r="S25" s="79" t="s">
        <v>96</v>
      </c>
    </row>
    <row r="26" spans="1:19" ht="21.75" customHeight="1" x14ac:dyDescent="0.25">
      <c r="A26" s="216"/>
      <c r="B26" s="13" t="s">
        <v>47</v>
      </c>
      <c r="C26" s="18" t="s">
        <v>101</v>
      </c>
      <c r="D26" s="16">
        <v>79990000</v>
      </c>
      <c r="E26" s="16">
        <v>79990000</v>
      </c>
      <c r="F26" s="16"/>
      <c r="G26" s="16"/>
      <c r="H26" s="16"/>
      <c r="I26" s="112">
        <v>77684968</v>
      </c>
      <c r="J26" s="126">
        <v>0</v>
      </c>
      <c r="K26" s="18" t="s">
        <v>144</v>
      </c>
      <c r="L26" s="25" t="s">
        <v>86</v>
      </c>
      <c r="M26" s="74"/>
      <c r="N26" s="74"/>
      <c r="O26" s="41"/>
      <c r="P26" s="18"/>
      <c r="Q26" s="73"/>
      <c r="R26" s="73"/>
      <c r="S26" s="79" t="s">
        <v>96</v>
      </c>
    </row>
    <row r="27" spans="1:19" ht="21.75" customHeight="1" x14ac:dyDescent="0.25">
      <c r="A27" s="213" t="s">
        <v>40</v>
      </c>
      <c r="B27" s="13" t="s">
        <v>48</v>
      </c>
      <c r="C27" s="18" t="s">
        <v>101</v>
      </c>
      <c r="D27" s="16">
        <v>79990000</v>
      </c>
      <c r="E27" s="16">
        <v>79990000</v>
      </c>
      <c r="F27" s="16"/>
      <c r="G27" s="16"/>
      <c r="H27" s="16"/>
      <c r="I27" s="16">
        <v>79689000</v>
      </c>
      <c r="J27" s="126">
        <v>0</v>
      </c>
      <c r="K27" s="18" t="s">
        <v>145</v>
      </c>
      <c r="L27" s="25" t="s">
        <v>86</v>
      </c>
      <c r="M27" s="74"/>
      <c r="N27" s="74"/>
      <c r="O27" s="41" t="s">
        <v>76</v>
      </c>
      <c r="P27" s="76" t="s">
        <v>139</v>
      </c>
      <c r="Q27" s="73"/>
      <c r="R27" s="73"/>
      <c r="S27" s="79" t="s">
        <v>96</v>
      </c>
    </row>
    <row r="28" spans="1:19" ht="21.75" customHeight="1" x14ac:dyDescent="0.25">
      <c r="A28" s="214"/>
      <c r="B28" s="15" t="s">
        <v>49</v>
      </c>
      <c r="C28" s="18" t="s">
        <v>101</v>
      </c>
      <c r="D28" s="16">
        <v>79990000</v>
      </c>
      <c r="E28" s="16">
        <v>79990000</v>
      </c>
      <c r="F28" s="16"/>
      <c r="G28" s="16"/>
      <c r="H28" s="16"/>
      <c r="I28" s="16">
        <v>78500000</v>
      </c>
      <c r="J28" s="126">
        <v>0</v>
      </c>
      <c r="K28" s="18" t="s">
        <v>146</v>
      </c>
      <c r="L28" s="25" t="s">
        <v>86</v>
      </c>
      <c r="M28" s="74"/>
      <c r="N28" s="74"/>
      <c r="O28" s="41" t="s">
        <v>76</v>
      </c>
      <c r="P28" s="76" t="s">
        <v>139</v>
      </c>
      <c r="Q28" s="73"/>
      <c r="R28" s="73"/>
      <c r="S28" s="79" t="s">
        <v>96</v>
      </c>
    </row>
    <row r="29" spans="1:19" ht="24.75" customHeight="1" x14ac:dyDescent="0.25">
      <c r="A29" s="57" t="s">
        <v>50</v>
      </c>
      <c r="B29" s="13" t="s">
        <v>51</v>
      </c>
      <c r="C29" s="18" t="s">
        <v>101</v>
      </c>
      <c r="D29" s="16">
        <v>79990000</v>
      </c>
      <c r="E29" s="16">
        <v>79990000</v>
      </c>
      <c r="F29" s="16"/>
      <c r="G29" s="16"/>
      <c r="H29" s="16"/>
      <c r="I29" s="111">
        <v>76739252</v>
      </c>
      <c r="J29" s="126">
        <v>39289000</v>
      </c>
      <c r="K29" s="18" t="s">
        <v>64</v>
      </c>
      <c r="L29" s="25" t="s">
        <v>86</v>
      </c>
      <c r="M29" s="74" t="s">
        <v>74</v>
      </c>
      <c r="N29" s="74"/>
      <c r="O29" s="75" t="s">
        <v>69</v>
      </c>
      <c r="P29" s="18" t="s">
        <v>76</v>
      </c>
      <c r="Q29" s="73" t="s">
        <v>88</v>
      </c>
      <c r="R29" s="73" t="s">
        <v>89</v>
      </c>
      <c r="S29" s="79" t="s">
        <v>96</v>
      </c>
    </row>
    <row r="30" spans="1:19" x14ac:dyDescent="0.25">
      <c r="A30" s="201" t="s">
        <v>94</v>
      </c>
      <c r="B30" s="201"/>
      <c r="C30" s="58"/>
      <c r="D30" s="70">
        <f t="shared" ref="D30:E30" si="0">SUM(D5:D29)</f>
        <v>1999750000</v>
      </c>
      <c r="E30" s="71">
        <f t="shared" si="0"/>
        <v>1999750000</v>
      </c>
      <c r="F30" s="82"/>
      <c r="G30" s="82"/>
      <c r="H30" s="82"/>
      <c r="I30" s="113">
        <f>SUM(I5:I29)</f>
        <v>1795836608</v>
      </c>
      <c r="J30" s="126">
        <f>SUM(J5:J29)</f>
        <v>220415000</v>
      </c>
      <c r="K30" s="21"/>
      <c r="L30" s="5"/>
      <c r="M30" s="19"/>
      <c r="N30" s="19"/>
      <c r="O30" s="19"/>
      <c r="P30" s="22"/>
      <c r="Q30" s="27"/>
      <c r="R30" s="19"/>
      <c r="S30" s="20"/>
    </row>
    <row r="31" spans="1:19" x14ac:dyDescent="0.25">
      <c r="A31" s="202" t="s">
        <v>77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</row>
    <row r="32" spans="1:19" ht="33.75" customHeight="1" x14ac:dyDescent="0.25">
      <c r="A32" s="207" t="s">
        <v>152</v>
      </c>
      <c r="B32" s="127" t="s">
        <v>105</v>
      </c>
      <c r="C32" s="18" t="s">
        <v>101</v>
      </c>
      <c r="D32" s="152">
        <v>25156200</v>
      </c>
      <c r="E32" s="152">
        <v>25156200</v>
      </c>
      <c r="F32" s="91" t="s">
        <v>196</v>
      </c>
      <c r="G32" s="91">
        <v>26</v>
      </c>
      <c r="H32" s="91">
        <f>+I32/G32</f>
        <v>90000</v>
      </c>
      <c r="I32" s="114">
        <v>2340000</v>
      </c>
      <c r="J32" s="23">
        <f>+I32/2</f>
        <v>1170000</v>
      </c>
      <c r="K32" s="158" t="s">
        <v>111</v>
      </c>
      <c r="L32" s="94" t="s">
        <v>91</v>
      </c>
      <c r="M32" s="87" t="s">
        <v>66</v>
      </c>
      <c r="N32" s="87" t="s">
        <v>71</v>
      </c>
      <c r="O32" s="87" t="s">
        <v>71</v>
      </c>
      <c r="P32" s="87" t="s">
        <v>76</v>
      </c>
      <c r="Q32" s="87" t="s">
        <v>123</v>
      </c>
      <c r="R32" s="87" t="s">
        <v>130</v>
      </c>
      <c r="S32" s="227" t="s">
        <v>147</v>
      </c>
    </row>
    <row r="33" spans="1:19" ht="34.5" customHeight="1" x14ac:dyDescent="0.25">
      <c r="A33" s="208"/>
      <c r="B33" s="127" t="s">
        <v>106</v>
      </c>
      <c r="C33" s="18" t="s">
        <v>101</v>
      </c>
      <c r="D33" s="153"/>
      <c r="E33" s="153"/>
      <c r="F33" s="91" t="s">
        <v>196</v>
      </c>
      <c r="G33" s="91">
        <v>26</v>
      </c>
      <c r="H33" s="91">
        <f>+I33/G33</f>
        <v>85000</v>
      </c>
      <c r="I33" s="115">
        <v>2210000</v>
      </c>
      <c r="J33" s="23">
        <f t="shared" ref="J33:J37" si="1">+I33/2</f>
        <v>1105000</v>
      </c>
      <c r="K33" s="159"/>
      <c r="L33" s="94" t="s">
        <v>91</v>
      </c>
      <c r="M33" s="87" t="s">
        <v>66</v>
      </c>
      <c r="N33" s="87" t="s">
        <v>71</v>
      </c>
      <c r="O33" s="87" t="s">
        <v>71</v>
      </c>
      <c r="P33" s="87" t="s">
        <v>76</v>
      </c>
      <c r="Q33" s="87" t="s">
        <v>123</v>
      </c>
      <c r="R33" s="87" t="s">
        <v>130</v>
      </c>
      <c r="S33" s="228"/>
    </row>
    <row r="34" spans="1:19" ht="33.75" customHeight="1" x14ac:dyDescent="0.25">
      <c r="A34" s="208"/>
      <c r="B34" s="127" t="s">
        <v>107</v>
      </c>
      <c r="C34" s="18" t="s">
        <v>101</v>
      </c>
      <c r="D34" s="153"/>
      <c r="E34" s="153"/>
      <c r="F34" s="91" t="s">
        <v>196</v>
      </c>
      <c r="G34" s="91">
        <v>46</v>
      </c>
      <c r="H34" s="91">
        <f t="shared" ref="H34:H37" si="2">+I34/G34</f>
        <v>75000</v>
      </c>
      <c r="I34" s="115">
        <v>3450000</v>
      </c>
      <c r="J34" s="23">
        <f t="shared" si="1"/>
        <v>1725000</v>
      </c>
      <c r="K34" s="159"/>
      <c r="L34" s="94" t="s">
        <v>91</v>
      </c>
      <c r="M34" s="87" t="s">
        <v>66</v>
      </c>
      <c r="N34" s="87" t="s">
        <v>71</v>
      </c>
      <c r="O34" s="87" t="s">
        <v>71</v>
      </c>
      <c r="P34" s="87" t="s">
        <v>76</v>
      </c>
      <c r="Q34" s="87" t="s">
        <v>123</v>
      </c>
      <c r="R34" s="87" t="s">
        <v>130</v>
      </c>
      <c r="S34" s="228"/>
    </row>
    <row r="35" spans="1:19" ht="35.25" customHeight="1" x14ac:dyDescent="0.25">
      <c r="A35" s="208"/>
      <c r="B35" s="127" t="s">
        <v>108</v>
      </c>
      <c r="C35" s="18" t="s">
        <v>101</v>
      </c>
      <c r="D35" s="153"/>
      <c r="E35" s="153"/>
      <c r="F35" s="91" t="s">
        <v>196</v>
      </c>
      <c r="G35" s="91">
        <v>112</v>
      </c>
      <c r="H35" s="91">
        <f t="shared" si="2"/>
        <v>65000</v>
      </c>
      <c r="I35" s="115">
        <v>7280000</v>
      </c>
      <c r="J35" s="47">
        <f t="shared" si="1"/>
        <v>3640000</v>
      </c>
      <c r="K35" s="159"/>
      <c r="L35" s="94" t="s">
        <v>91</v>
      </c>
      <c r="M35" s="87" t="s">
        <v>66</v>
      </c>
      <c r="N35" s="87" t="s">
        <v>71</v>
      </c>
      <c r="O35" s="87" t="s">
        <v>71</v>
      </c>
      <c r="P35" s="87" t="s">
        <v>76</v>
      </c>
      <c r="Q35" s="87" t="s">
        <v>123</v>
      </c>
      <c r="R35" s="87" t="s">
        <v>130</v>
      </c>
      <c r="S35" s="228"/>
    </row>
    <row r="36" spans="1:19" ht="59.25" customHeight="1" x14ac:dyDescent="0.25">
      <c r="A36" s="208"/>
      <c r="B36" s="40" t="s">
        <v>109</v>
      </c>
      <c r="C36" s="18" t="s">
        <v>101</v>
      </c>
      <c r="D36" s="153"/>
      <c r="E36" s="153"/>
      <c r="F36" s="91" t="s">
        <v>196</v>
      </c>
      <c r="G36" s="91">
        <v>10</v>
      </c>
      <c r="H36" s="91">
        <f t="shared" si="2"/>
        <v>50000</v>
      </c>
      <c r="I36" s="116">
        <v>500000</v>
      </c>
      <c r="J36" s="47">
        <f t="shared" si="1"/>
        <v>250000</v>
      </c>
      <c r="K36" s="158" t="s">
        <v>122</v>
      </c>
      <c r="L36" s="128" t="s">
        <v>91</v>
      </c>
      <c r="M36" s="88" t="s">
        <v>66</v>
      </c>
      <c r="N36" s="88" t="s">
        <v>71</v>
      </c>
      <c r="O36" s="88" t="s">
        <v>71</v>
      </c>
      <c r="P36" s="88" t="s">
        <v>76</v>
      </c>
      <c r="Q36" s="88" t="s">
        <v>123</v>
      </c>
      <c r="R36" s="88" t="s">
        <v>155</v>
      </c>
      <c r="S36" s="228"/>
    </row>
    <row r="37" spans="1:19" ht="61.5" customHeight="1" x14ac:dyDescent="0.25">
      <c r="A37" s="208"/>
      <c r="B37" s="102" t="s">
        <v>110</v>
      </c>
      <c r="C37" s="18" t="s">
        <v>101</v>
      </c>
      <c r="D37" s="153"/>
      <c r="E37" s="153"/>
      <c r="F37" s="91" t="s">
        <v>196</v>
      </c>
      <c r="G37" s="91">
        <v>10</v>
      </c>
      <c r="H37" s="91">
        <f t="shared" si="2"/>
        <v>40000</v>
      </c>
      <c r="I37" s="116">
        <v>400000</v>
      </c>
      <c r="J37" s="47">
        <f t="shared" si="1"/>
        <v>200000</v>
      </c>
      <c r="K37" s="203"/>
      <c r="L37" s="128" t="s">
        <v>91</v>
      </c>
      <c r="M37" s="88" t="s">
        <v>66</v>
      </c>
      <c r="N37" s="88" t="s">
        <v>71</v>
      </c>
      <c r="O37" s="88" t="s">
        <v>71</v>
      </c>
      <c r="P37" s="88" t="s">
        <v>76</v>
      </c>
      <c r="Q37" s="88" t="s">
        <v>123</v>
      </c>
      <c r="R37" s="88" t="s">
        <v>155</v>
      </c>
      <c r="S37" s="228"/>
    </row>
    <row r="38" spans="1:19" s="90" customFormat="1" ht="32.25" customHeight="1" x14ac:dyDescent="0.25">
      <c r="A38" s="204" t="s">
        <v>85</v>
      </c>
      <c r="B38" s="40" t="s">
        <v>112</v>
      </c>
      <c r="C38" s="18" t="s">
        <v>101</v>
      </c>
      <c r="D38" s="152">
        <v>1967280000</v>
      </c>
      <c r="E38" s="152">
        <v>1967280000</v>
      </c>
      <c r="F38" s="91" t="s">
        <v>196</v>
      </c>
      <c r="G38" s="91">
        <v>4500</v>
      </c>
      <c r="H38" s="92">
        <f>+I38/G38</f>
        <v>135000</v>
      </c>
      <c r="I38" s="117">
        <v>607500000</v>
      </c>
      <c r="J38" s="117">
        <v>607500000</v>
      </c>
      <c r="K38" s="93" t="s">
        <v>206</v>
      </c>
      <c r="L38" s="94" t="s">
        <v>91</v>
      </c>
      <c r="M38" s="87" t="s">
        <v>66</v>
      </c>
      <c r="N38" s="87" t="s">
        <v>71</v>
      </c>
      <c r="O38" s="87" t="s">
        <v>71</v>
      </c>
      <c r="P38" s="87" t="s">
        <v>76</v>
      </c>
      <c r="Q38" s="87" t="s">
        <v>123</v>
      </c>
      <c r="R38" s="87" t="s">
        <v>134</v>
      </c>
      <c r="S38" s="228"/>
    </row>
    <row r="39" spans="1:19" ht="25.5" customHeight="1" x14ac:dyDescent="0.25">
      <c r="A39" s="205"/>
      <c r="B39" s="40" t="s">
        <v>113</v>
      </c>
      <c r="C39" s="18" t="s">
        <v>101</v>
      </c>
      <c r="D39" s="153"/>
      <c r="E39" s="153"/>
      <c r="F39" s="91" t="s">
        <v>196</v>
      </c>
      <c r="G39" s="84">
        <v>2500</v>
      </c>
      <c r="H39" s="85">
        <f t="shared" ref="H39:H77" si="3">+I39/G39</f>
        <v>82500</v>
      </c>
      <c r="I39" s="118">
        <v>206250000</v>
      </c>
      <c r="J39" s="23">
        <v>0</v>
      </c>
      <c r="K39" s="93" t="s">
        <v>118</v>
      </c>
      <c r="L39" s="94" t="s">
        <v>91</v>
      </c>
      <c r="M39" s="87" t="s">
        <v>66</v>
      </c>
      <c r="N39" s="87" t="s">
        <v>71</v>
      </c>
      <c r="O39" s="87" t="s">
        <v>71</v>
      </c>
      <c r="P39" s="87" t="s">
        <v>76</v>
      </c>
      <c r="Q39" s="87" t="s">
        <v>123</v>
      </c>
      <c r="R39" s="87" t="s">
        <v>131</v>
      </c>
      <c r="S39" s="228"/>
    </row>
    <row r="40" spans="1:19" s="1" customFormat="1" ht="25.5" customHeight="1" x14ac:dyDescent="0.25">
      <c r="A40" s="205"/>
      <c r="B40" s="40" t="s">
        <v>113</v>
      </c>
      <c r="C40" s="18" t="s">
        <v>190</v>
      </c>
      <c r="D40" s="153"/>
      <c r="E40" s="153"/>
      <c r="F40" s="91" t="s">
        <v>196</v>
      </c>
      <c r="G40" s="84">
        <v>2500</v>
      </c>
      <c r="H40" s="85">
        <f t="shared" si="3"/>
        <v>82500</v>
      </c>
      <c r="I40" s="118">
        <v>206250000</v>
      </c>
      <c r="J40" s="23">
        <v>0</v>
      </c>
      <c r="K40" s="93" t="s">
        <v>207</v>
      </c>
      <c r="L40" s="94" t="s">
        <v>91</v>
      </c>
      <c r="M40" s="87" t="s">
        <v>66</v>
      </c>
      <c r="N40" s="87" t="s">
        <v>71</v>
      </c>
      <c r="O40" s="87" t="s">
        <v>71</v>
      </c>
      <c r="P40" s="87" t="s">
        <v>76</v>
      </c>
      <c r="Q40" s="87" t="s">
        <v>123</v>
      </c>
      <c r="R40" s="87" t="s">
        <v>208</v>
      </c>
      <c r="S40" s="228"/>
    </row>
    <row r="41" spans="1:19" ht="22.5" customHeight="1" x14ac:dyDescent="0.25">
      <c r="A41" s="205"/>
      <c r="B41" s="40" t="s">
        <v>114</v>
      </c>
      <c r="C41" s="18" t="s">
        <v>101</v>
      </c>
      <c r="D41" s="153"/>
      <c r="E41" s="153"/>
      <c r="F41" s="91" t="s">
        <v>196</v>
      </c>
      <c r="G41" s="84">
        <v>2500</v>
      </c>
      <c r="H41" s="85">
        <f t="shared" si="3"/>
        <v>8600</v>
      </c>
      <c r="I41" s="118">
        <v>21500000</v>
      </c>
      <c r="J41" s="23">
        <v>0</v>
      </c>
      <c r="K41" s="93" t="s">
        <v>119</v>
      </c>
      <c r="L41" s="94" t="s">
        <v>91</v>
      </c>
      <c r="M41" s="87" t="s">
        <v>66</v>
      </c>
      <c r="N41" s="87" t="s">
        <v>71</v>
      </c>
      <c r="O41" s="87" t="s">
        <v>71</v>
      </c>
      <c r="P41" s="87" t="s">
        <v>76</v>
      </c>
      <c r="Q41" s="87" t="s">
        <v>123</v>
      </c>
      <c r="R41" s="87" t="s">
        <v>132</v>
      </c>
      <c r="S41" s="228"/>
    </row>
    <row r="42" spans="1:19" s="1" customFormat="1" ht="21.75" customHeight="1" x14ac:dyDescent="0.25">
      <c r="A42" s="205"/>
      <c r="B42" s="209" t="s">
        <v>197</v>
      </c>
      <c r="C42" s="18" t="s">
        <v>190</v>
      </c>
      <c r="D42" s="153"/>
      <c r="E42" s="153"/>
      <c r="F42" s="91" t="s">
        <v>196</v>
      </c>
      <c r="G42" s="84">
        <v>24000</v>
      </c>
      <c r="H42" s="85">
        <f t="shared" si="3"/>
        <v>198</v>
      </c>
      <c r="I42" s="118">
        <v>4752000</v>
      </c>
      <c r="J42" s="23"/>
      <c r="K42" s="211" t="s">
        <v>205</v>
      </c>
      <c r="L42" s="94"/>
      <c r="M42" s="87"/>
      <c r="N42" s="87"/>
      <c r="O42" s="87"/>
      <c r="P42" s="87"/>
      <c r="Q42" s="87"/>
      <c r="R42" s="87"/>
      <c r="S42" s="228"/>
    </row>
    <row r="43" spans="1:19" ht="20.25" customHeight="1" x14ac:dyDescent="0.25">
      <c r="A43" s="205"/>
      <c r="B43" s="210"/>
      <c r="C43" s="18" t="s">
        <v>101</v>
      </c>
      <c r="D43" s="153"/>
      <c r="E43" s="153"/>
      <c r="F43" s="91" t="s">
        <v>196</v>
      </c>
      <c r="G43" s="84">
        <v>16000</v>
      </c>
      <c r="H43" s="85">
        <f t="shared" si="3"/>
        <v>247.5</v>
      </c>
      <c r="I43" s="118">
        <v>3960000</v>
      </c>
      <c r="J43" s="23">
        <v>0</v>
      </c>
      <c r="K43" s="212"/>
      <c r="L43" s="94" t="s">
        <v>91</v>
      </c>
      <c r="M43" s="87" t="s">
        <v>66</v>
      </c>
      <c r="N43" s="87" t="s">
        <v>71</v>
      </c>
      <c r="O43" s="87" t="s">
        <v>71</v>
      </c>
      <c r="P43" s="87" t="s">
        <v>76</v>
      </c>
      <c r="Q43" s="87" t="s">
        <v>123</v>
      </c>
      <c r="R43" s="87" t="s">
        <v>133</v>
      </c>
      <c r="S43" s="228"/>
    </row>
    <row r="44" spans="1:19" ht="34.5" x14ac:dyDescent="0.25">
      <c r="A44" s="205"/>
      <c r="B44" s="40" t="s">
        <v>115</v>
      </c>
      <c r="C44" s="18" t="s">
        <v>101</v>
      </c>
      <c r="D44" s="153"/>
      <c r="E44" s="153"/>
      <c r="F44" s="91" t="s">
        <v>196</v>
      </c>
      <c r="G44" s="84">
        <v>10200</v>
      </c>
      <c r="H44" s="85">
        <f t="shared" si="3"/>
        <v>1958</v>
      </c>
      <c r="I44" s="118">
        <v>19971600</v>
      </c>
      <c r="J44" s="126">
        <v>9985800</v>
      </c>
      <c r="K44" s="17" t="s">
        <v>118</v>
      </c>
      <c r="L44" s="94" t="s">
        <v>91</v>
      </c>
      <c r="M44" s="87" t="s">
        <v>66</v>
      </c>
      <c r="N44" s="87" t="s">
        <v>71</v>
      </c>
      <c r="O44" s="87" t="s">
        <v>71</v>
      </c>
      <c r="P44" s="87" t="s">
        <v>76</v>
      </c>
      <c r="Q44" s="87" t="s">
        <v>123</v>
      </c>
      <c r="R44" s="87" t="s">
        <v>134</v>
      </c>
      <c r="S44" s="228"/>
    </row>
    <row r="45" spans="1:19" ht="23.25" x14ac:dyDescent="0.25">
      <c r="A45" s="205"/>
      <c r="B45" s="130" t="s">
        <v>116</v>
      </c>
      <c r="C45" s="18" t="s">
        <v>101</v>
      </c>
      <c r="D45" s="153"/>
      <c r="E45" s="153"/>
      <c r="F45" s="91" t="s">
        <v>196</v>
      </c>
      <c r="G45" s="84">
        <v>50000</v>
      </c>
      <c r="H45" s="85">
        <f t="shared" si="3"/>
        <v>60</v>
      </c>
      <c r="I45" s="118">
        <v>3000000</v>
      </c>
      <c r="J45" s="131">
        <v>1500000</v>
      </c>
      <c r="K45" s="93" t="s">
        <v>118</v>
      </c>
      <c r="L45" s="94" t="s">
        <v>91</v>
      </c>
      <c r="M45" s="87" t="s">
        <v>66</v>
      </c>
      <c r="N45" s="87" t="s">
        <v>71</v>
      </c>
      <c r="O45" s="87" t="s">
        <v>71</v>
      </c>
      <c r="P45" s="87" t="s">
        <v>76</v>
      </c>
      <c r="Q45" s="87" t="s">
        <v>123</v>
      </c>
      <c r="R45" s="87" t="s">
        <v>134</v>
      </c>
      <c r="S45" s="228"/>
    </row>
    <row r="46" spans="1:19" s="1" customFormat="1" ht="28.5" customHeight="1" x14ac:dyDescent="0.25">
      <c r="A46" s="205"/>
      <c r="B46" s="40" t="s">
        <v>191</v>
      </c>
      <c r="C46" s="18" t="s">
        <v>101</v>
      </c>
      <c r="D46" s="153"/>
      <c r="E46" s="153"/>
      <c r="F46" s="84" t="s">
        <v>196</v>
      </c>
      <c r="G46" s="84">
        <v>14600</v>
      </c>
      <c r="H46" s="85">
        <f t="shared" si="3"/>
        <v>990</v>
      </c>
      <c r="I46" s="118">
        <v>14454000</v>
      </c>
      <c r="J46" s="131"/>
      <c r="K46" s="18" t="s">
        <v>120</v>
      </c>
      <c r="L46" s="94"/>
      <c r="M46" s="87"/>
      <c r="N46" s="87"/>
      <c r="O46" s="87"/>
      <c r="P46" s="87"/>
      <c r="Q46" s="87"/>
      <c r="R46" s="87"/>
      <c r="S46" s="228"/>
    </row>
    <row r="47" spans="1:19" ht="27" customHeight="1" x14ac:dyDescent="0.25">
      <c r="A47" s="205"/>
      <c r="B47" s="132" t="s">
        <v>192</v>
      </c>
      <c r="C47" s="18" t="s">
        <v>101</v>
      </c>
      <c r="D47" s="153"/>
      <c r="E47" s="153"/>
      <c r="F47" s="84" t="s">
        <v>196</v>
      </c>
      <c r="G47" s="84">
        <v>14600</v>
      </c>
      <c r="H47" s="85">
        <f t="shared" si="3"/>
        <v>990</v>
      </c>
      <c r="I47" s="118">
        <v>14454000</v>
      </c>
      <c r="J47" s="23">
        <v>0</v>
      </c>
      <c r="K47" s="133" t="s">
        <v>120</v>
      </c>
      <c r="L47" s="94" t="s">
        <v>91</v>
      </c>
      <c r="M47" s="87" t="s">
        <v>66</v>
      </c>
      <c r="N47" s="87" t="s">
        <v>71</v>
      </c>
      <c r="O47" s="87" t="s">
        <v>71</v>
      </c>
      <c r="P47" s="87" t="s">
        <v>76</v>
      </c>
      <c r="Q47" s="87" t="s">
        <v>123</v>
      </c>
      <c r="R47" s="87" t="s">
        <v>135</v>
      </c>
      <c r="S47" s="228"/>
    </row>
    <row r="48" spans="1:19" s="1" customFormat="1" ht="33" customHeight="1" x14ac:dyDescent="0.25">
      <c r="A48" s="205"/>
      <c r="B48" s="40" t="s">
        <v>193</v>
      </c>
      <c r="C48" s="18"/>
      <c r="D48" s="153"/>
      <c r="E48" s="153"/>
      <c r="F48" s="91" t="s">
        <v>196</v>
      </c>
      <c r="G48" s="84">
        <v>5500</v>
      </c>
      <c r="H48" s="85">
        <f t="shared" si="3"/>
        <v>2200</v>
      </c>
      <c r="I48" s="118">
        <v>12100000</v>
      </c>
      <c r="J48" s="23"/>
      <c r="K48" s="133" t="s">
        <v>121</v>
      </c>
      <c r="L48" s="94"/>
      <c r="M48" s="87"/>
      <c r="N48" s="87"/>
      <c r="O48" s="87"/>
      <c r="P48" s="87"/>
      <c r="Q48" s="87"/>
      <c r="R48" s="87"/>
      <c r="S48" s="228"/>
    </row>
    <row r="49" spans="1:19" ht="23.25" x14ac:dyDescent="0.25">
      <c r="A49" s="205"/>
      <c r="B49" s="40" t="s">
        <v>117</v>
      </c>
      <c r="C49" s="18" t="s">
        <v>101</v>
      </c>
      <c r="D49" s="153"/>
      <c r="E49" s="153"/>
      <c r="F49" s="91" t="s">
        <v>196</v>
      </c>
      <c r="G49" s="84">
        <v>3000</v>
      </c>
      <c r="H49" s="85">
        <f t="shared" si="3"/>
        <v>1650</v>
      </c>
      <c r="I49" s="118">
        <v>4950000</v>
      </c>
      <c r="J49" s="23">
        <v>0</v>
      </c>
      <c r="K49" s="133" t="s">
        <v>121</v>
      </c>
      <c r="L49" s="94" t="s">
        <v>91</v>
      </c>
      <c r="M49" s="87" t="s">
        <v>66</v>
      </c>
      <c r="N49" s="87" t="s">
        <v>71</v>
      </c>
      <c r="O49" s="87" t="s">
        <v>71</v>
      </c>
      <c r="P49" s="87" t="s">
        <v>76</v>
      </c>
      <c r="Q49" s="87" t="s">
        <v>123</v>
      </c>
      <c r="R49" s="87" t="s">
        <v>130</v>
      </c>
      <c r="S49" s="228"/>
    </row>
    <row r="50" spans="1:19" ht="50.25" customHeight="1" x14ac:dyDescent="0.25">
      <c r="A50" s="205"/>
      <c r="B50" s="12" t="s">
        <v>198</v>
      </c>
      <c r="C50" s="18" t="s">
        <v>101</v>
      </c>
      <c r="D50" s="153"/>
      <c r="E50" s="153"/>
      <c r="F50" s="84" t="s">
        <v>196</v>
      </c>
      <c r="G50" s="84">
        <v>3000</v>
      </c>
      <c r="H50" s="85">
        <f t="shared" si="3"/>
        <v>31420</v>
      </c>
      <c r="I50" s="119">
        <v>94260000</v>
      </c>
      <c r="J50" s="23">
        <f>+I50/2</f>
        <v>47130000</v>
      </c>
      <c r="K50" s="48" t="s">
        <v>122</v>
      </c>
      <c r="L50" s="86" t="s">
        <v>91</v>
      </c>
      <c r="M50" s="134" t="s">
        <v>66</v>
      </c>
      <c r="N50" s="88" t="s">
        <v>71</v>
      </c>
      <c r="O50" s="88" t="s">
        <v>71</v>
      </c>
      <c r="P50" s="87" t="s">
        <v>76</v>
      </c>
      <c r="Q50" s="88" t="s">
        <v>123</v>
      </c>
      <c r="R50" s="89" t="s">
        <v>155</v>
      </c>
      <c r="S50" s="228"/>
    </row>
    <row r="51" spans="1:19" s="1" customFormat="1" ht="22.5" x14ac:dyDescent="0.25">
      <c r="A51" s="205"/>
      <c r="B51" s="12" t="s">
        <v>194</v>
      </c>
      <c r="C51" s="18" t="s">
        <v>101</v>
      </c>
      <c r="D51" s="153"/>
      <c r="E51" s="153"/>
      <c r="F51" s="91" t="s">
        <v>196</v>
      </c>
      <c r="G51" s="84">
        <v>2520</v>
      </c>
      <c r="H51" s="85">
        <f t="shared" si="3"/>
        <v>57000</v>
      </c>
      <c r="I51" s="119">
        <v>143640000</v>
      </c>
      <c r="J51" s="23"/>
      <c r="K51" s="158" t="s">
        <v>154</v>
      </c>
      <c r="L51" s="86"/>
      <c r="M51" s="134"/>
      <c r="N51" s="88"/>
      <c r="O51" s="88"/>
      <c r="P51" s="87"/>
      <c r="Q51" s="88"/>
      <c r="R51" s="89"/>
      <c r="S51" s="228"/>
    </row>
    <row r="52" spans="1:19" ht="22.5" x14ac:dyDescent="0.25">
      <c r="A52" s="205"/>
      <c r="B52" s="12" t="s">
        <v>153</v>
      </c>
      <c r="C52" s="18" t="s">
        <v>101</v>
      </c>
      <c r="D52" s="153"/>
      <c r="E52" s="153"/>
      <c r="F52" s="91" t="s">
        <v>196</v>
      </c>
      <c r="G52" s="84">
        <v>480</v>
      </c>
      <c r="H52" s="85">
        <f t="shared" si="3"/>
        <v>49000</v>
      </c>
      <c r="I52" s="119">
        <v>23520000</v>
      </c>
      <c r="J52" s="135">
        <v>50148000</v>
      </c>
      <c r="K52" s="203"/>
      <c r="L52" s="86" t="s">
        <v>91</v>
      </c>
      <c r="M52" s="87" t="s">
        <v>66</v>
      </c>
      <c r="N52" s="87" t="s">
        <v>71</v>
      </c>
      <c r="O52" s="87" t="s">
        <v>71</v>
      </c>
      <c r="P52" s="87" t="s">
        <v>76</v>
      </c>
      <c r="Q52" s="88" t="s">
        <v>179</v>
      </c>
      <c r="R52" s="89" t="s">
        <v>131</v>
      </c>
      <c r="S52" s="228"/>
    </row>
    <row r="53" spans="1:19" s="90" customFormat="1" ht="33.75" x14ac:dyDescent="0.25">
      <c r="A53" s="205"/>
      <c r="B53" s="12" t="s">
        <v>176</v>
      </c>
      <c r="C53" s="18" t="s">
        <v>101</v>
      </c>
      <c r="D53" s="153"/>
      <c r="E53" s="153"/>
      <c r="F53" s="84" t="s">
        <v>196</v>
      </c>
      <c r="G53" s="84">
        <v>4250</v>
      </c>
      <c r="H53" s="85">
        <f t="shared" si="3"/>
        <v>11400</v>
      </c>
      <c r="I53" s="119">
        <v>48450000</v>
      </c>
      <c r="J53" s="23">
        <v>0</v>
      </c>
      <c r="K53" s="129" t="s">
        <v>177</v>
      </c>
      <c r="L53" s="86" t="s">
        <v>91</v>
      </c>
      <c r="M53" s="134" t="s">
        <v>66</v>
      </c>
      <c r="N53" s="88" t="s">
        <v>71</v>
      </c>
      <c r="O53" s="88" t="s">
        <v>71</v>
      </c>
      <c r="P53" s="87" t="s">
        <v>76</v>
      </c>
      <c r="Q53" s="88"/>
      <c r="R53" s="89"/>
      <c r="S53" s="228"/>
    </row>
    <row r="54" spans="1:19" s="90" customFormat="1" ht="33.75" x14ac:dyDescent="0.25">
      <c r="A54" s="206"/>
      <c r="B54" s="12" t="s">
        <v>176</v>
      </c>
      <c r="C54" s="18" t="s">
        <v>101</v>
      </c>
      <c r="D54" s="154"/>
      <c r="E54" s="154"/>
      <c r="F54" s="84" t="s">
        <v>196</v>
      </c>
      <c r="G54" s="84">
        <v>2500</v>
      </c>
      <c r="H54" s="85">
        <f t="shared" si="3"/>
        <v>11400</v>
      </c>
      <c r="I54" s="119">
        <v>28500000</v>
      </c>
      <c r="J54" s="23">
        <v>0</v>
      </c>
      <c r="K54" s="129" t="s">
        <v>178</v>
      </c>
      <c r="L54" s="86" t="s">
        <v>91</v>
      </c>
      <c r="M54" s="87" t="s">
        <v>66</v>
      </c>
      <c r="N54" s="87" t="s">
        <v>71</v>
      </c>
      <c r="O54" s="87" t="s">
        <v>71</v>
      </c>
      <c r="P54" s="87" t="s">
        <v>76</v>
      </c>
      <c r="Q54" s="88"/>
      <c r="R54" s="89"/>
      <c r="S54" s="228"/>
    </row>
    <row r="55" spans="1:19" s="90" customFormat="1" ht="57" x14ac:dyDescent="0.25">
      <c r="A55" s="204" t="s">
        <v>78</v>
      </c>
      <c r="B55" s="139" t="s">
        <v>181</v>
      </c>
      <c r="C55" s="18" t="s">
        <v>101</v>
      </c>
      <c r="D55" s="152">
        <v>200321300</v>
      </c>
      <c r="E55" s="152">
        <v>200321300</v>
      </c>
      <c r="F55" s="84" t="s">
        <v>196</v>
      </c>
      <c r="G55" s="84">
        <v>96</v>
      </c>
      <c r="H55" s="85">
        <f t="shared" si="3"/>
        <v>102500</v>
      </c>
      <c r="I55" s="119">
        <v>9840000</v>
      </c>
      <c r="J55" s="23">
        <v>0</v>
      </c>
      <c r="K55" s="158" t="s">
        <v>187</v>
      </c>
      <c r="L55" s="86" t="s">
        <v>91</v>
      </c>
      <c r="M55" s="134" t="s">
        <v>66</v>
      </c>
      <c r="N55" s="88" t="s">
        <v>71</v>
      </c>
      <c r="O55" s="88" t="s">
        <v>71</v>
      </c>
      <c r="P55" s="87" t="s">
        <v>76</v>
      </c>
      <c r="Q55" s="88"/>
      <c r="R55" s="89"/>
      <c r="S55" s="228"/>
    </row>
    <row r="56" spans="1:19" s="90" customFormat="1" ht="37.5" customHeight="1" x14ac:dyDescent="0.25">
      <c r="A56" s="205"/>
      <c r="B56" s="139" t="s">
        <v>182</v>
      </c>
      <c r="C56" s="18" t="s">
        <v>101</v>
      </c>
      <c r="D56" s="153"/>
      <c r="E56" s="153"/>
      <c r="F56" s="84" t="s">
        <v>196</v>
      </c>
      <c r="G56" s="84">
        <v>96</v>
      </c>
      <c r="H56" s="85">
        <f t="shared" si="3"/>
        <v>102093.75</v>
      </c>
      <c r="I56" s="119">
        <v>9801000</v>
      </c>
      <c r="J56" s="23">
        <v>0</v>
      </c>
      <c r="K56" s="159"/>
      <c r="L56" s="86" t="s">
        <v>91</v>
      </c>
      <c r="M56" s="87" t="s">
        <v>66</v>
      </c>
      <c r="N56" s="87" t="s">
        <v>71</v>
      </c>
      <c r="O56" s="87" t="s">
        <v>71</v>
      </c>
      <c r="P56" s="87" t="s">
        <v>76</v>
      </c>
      <c r="Q56" s="88"/>
      <c r="R56" s="89"/>
      <c r="S56" s="228"/>
    </row>
    <row r="57" spans="1:19" s="90" customFormat="1" ht="34.5" x14ac:dyDescent="0.25">
      <c r="A57" s="205"/>
      <c r="B57" s="139" t="s">
        <v>183</v>
      </c>
      <c r="C57" s="18" t="s">
        <v>101</v>
      </c>
      <c r="D57" s="153"/>
      <c r="E57" s="153"/>
      <c r="F57" s="84" t="s">
        <v>196</v>
      </c>
      <c r="G57" s="84">
        <v>96</v>
      </c>
      <c r="H57" s="85">
        <f t="shared" si="3"/>
        <v>57800</v>
      </c>
      <c r="I57" s="119">
        <v>5548800</v>
      </c>
      <c r="J57" s="23">
        <v>0</v>
      </c>
      <c r="K57" s="159"/>
      <c r="L57" s="86" t="s">
        <v>91</v>
      </c>
      <c r="M57" s="134" t="s">
        <v>66</v>
      </c>
      <c r="N57" s="88" t="s">
        <v>71</v>
      </c>
      <c r="O57" s="88" t="s">
        <v>71</v>
      </c>
      <c r="P57" s="87" t="s">
        <v>76</v>
      </c>
      <c r="Q57" s="88"/>
      <c r="R57" s="89"/>
      <c r="S57" s="228"/>
    </row>
    <row r="58" spans="1:19" s="90" customFormat="1" ht="45.75" x14ac:dyDescent="0.25">
      <c r="A58" s="205"/>
      <c r="B58" s="139" t="s">
        <v>184</v>
      </c>
      <c r="C58" s="18" t="s">
        <v>101</v>
      </c>
      <c r="D58" s="153"/>
      <c r="E58" s="153"/>
      <c r="F58" s="84" t="s">
        <v>196</v>
      </c>
      <c r="G58" s="84">
        <v>96</v>
      </c>
      <c r="H58" s="85">
        <f t="shared" si="3"/>
        <v>102500</v>
      </c>
      <c r="I58" s="119">
        <v>9840000</v>
      </c>
      <c r="J58" s="23">
        <v>0</v>
      </c>
      <c r="K58" s="159"/>
      <c r="L58" s="86" t="s">
        <v>91</v>
      </c>
      <c r="M58" s="87" t="s">
        <v>66</v>
      </c>
      <c r="N58" s="87" t="s">
        <v>71</v>
      </c>
      <c r="O58" s="87" t="s">
        <v>71</v>
      </c>
      <c r="P58" s="87" t="s">
        <v>76</v>
      </c>
      <c r="Q58" s="88"/>
      <c r="R58" s="89"/>
      <c r="S58" s="228"/>
    </row>
    <row r="59" spans="1:19" s="90" customFormat="1" ht="22.5" x14ac:dyDescent="0.25">
      <c r="A59" s="205"/>
      <c r="B59" s="140" t="s">
        <v>185</v>
      </c>
      <c r="C59" s="18" t="s">
        <v>101</v>
      </c>
      <c r="D59" s="153"/>
      <c r="E59" s="153"/>
      <c r="F59" s="84" t="s">
        <v>196</v>
      </c>
      <c r="G59" s="84">
        <v>96</v>
      </c>
      <c r="H59" s="85">
        <f t="shared" si="3"/>
        <v>54000</v>
      </c>
      <c r="I59" s="119">
        <v>5184000</v>
      </c>
      <c r="J59" s="23">
        <v>0</v>
      </c>
      <c r="K59" s="159"/>
      <c r="L59" s="86" t="s">
        <v>91</v>
      </c>
      <c r="M59" s="134" t="s">
        <v>66</v>
      </c>
      <c r="N59" s="88" t="s">
        <v>71</v>
      </c>
      <c r="O59" s="88" t="s">
        <v>71</v>
      </c>
      <c r="P59" s="87" t="s">
        <v>76</v>
      </c>
      <c r="Q59" s="88"/>
      <c r="R59" s="89"/>
      <c r="S59" s="228"/>
    </row>
    <row r="60" spans="1:19" s="90" customFormat="1" ht="45" x14ac:dyDescent="0.25">
      <c r="A60" s="205"/>
      <c r="B60" s="140" t="s">
        <v>186</v>
      </c>
      <c r="C60" s="18" t="s">
        <v>101</v>
      </c>
      <c r="D60" s="153"/>
      <c r="E60" s="153"/>
      <c r="F60" s="84" t="s">
        <v>196</v>
      </c>
      <c r="G60" s="84">
        <v>96</v>
      </c>
      <c r="H60" s="85">
        <f t="shared" si="3"/>
        <v>220000</v>
      </c>
      <c r="I60" s="119">
        <v>21120000</v>
      </c>
      <c r="J60" s="23">
        <v>0</v>
      </c>
      <c r="K60" s="203"/>
      <c r="L60" s="86" t="s">
        <v>91</v>
      </c>
      <c r="M60" s="87" t="s">
        <v>66</v>
      </c>
      <c r="N60" s="87" t="s">
        <v>71</v>
      </c>
      <c r="O60" s="87" t="s">
        <v>71</v>
      </c>
      <c r="P60" s="87" t="s">
        <v>76</v>
      </c>
      <c r="Q60" s="88"/>
      <c r="R60" s="89"/>
      <c r="S60" s="228"/>
    </row>
    <row r="61" spans="1:19" ht="112.5" x14ac:dyDescent="0.25">
      <c r="A61" s="149" t="s">
        <v>79</v>
      </c>
      <c r="B61" s="136" t="s">
        <v>124</v>
      </c>
      <c r="C61" s="18" t="s">
        <v>101</v>
      </c>
      <c r="D61" s="152">
        <v>1407242500</v>
      </c>
      <c r="E61" s="152">
        <v>1407242500</v>
      </c>
      <c r="F61" s="84" t="s">
        <v>199</v>
      </c>
      <c r="G61" s="84">
        <v>5000</v>
      </c>
      <c r="H61" s="84">
        <f t="shared" si="3"/>
        <v>10375.200000000001</v>
      </c>
      <c r="I61" s="118">
        <v>51876000</v>
      </c>
      <c r="J61" s="23">
        <v>41561702</v>
      </c>
      <c r="K61" s="40" t="s">
        <v>127</v>
      </c>
      <c r="L61" s="86" t="s">
        <v>91</v>
      </c>
      <c r="M61" s="134" t="s">
        <v>66</v>
      </c>
      <c r="N61" s="88" t="s">
        <v>71</v>
      </c>
      <c r="O61" s="88" t="s">
        <v>71</v>
      </c>
      <c r="P61" s="89" t="s">
        <v>76</v>
      </c>
      <c r="Q61" s="89" t="s">
        <v>123</v>
      </c>
      <c r="R61" s="89" t="s">
        <v>129</v>
      </c>
      <c r="S61" s="228"/>
    </row>
    <row r="62" spans="1:19" ht="101.25" x14ac:dyDescent="0.25">
      <c r="A62" s="150"/>
      <c r="B62" s="136" t="s">
        <v>125</v>
      </c>
      <c r="C62" s="18" t="s">
        <v>101</v>
      </c>
      <c r="D62" s="153"/>
      <c r="E62" s="153"/>
      <c r="F62" s="84" t="s">
        <v>199</v>
      </c>
      <c r="G62" s="84">
        <v>7800</v>
      </c>
      <c r="H62" s="84">
        <f t="shared" si="3"/>
        <v>6950.9</v>
      </c>
      <c r="I62" s="118">
        <v>54217020</v>
      </c>
      <c r="J62" s="23">
        <v>37952528</v>
      </c>
      <c r="K62" s="158" t="s">
        <v>128</v>
      </c>
      <c r="L62" s="86" t="s">
        <v>91</v>
      </c>
      <c r="M62" s="134" t="s">
        <v>66</v>
      </c>
      <c r="N62" s="88" t="s">
        <v>71</v>
      </c>
      <c r="O62" s="88" t="s">
        <v>71</v>
      </c>
      <c r="P62" s="89" t="s">
        <v>76</v>
      </c>
      <c r="Q62" s="89" t="s">
        <v>123</v>
      </c>
      <c r="R62" s="89" t="s">
        <v>129</v>
      </c>
      <c r="S62" s="228"/>
    </row>
    <row r="63" spans="1:19" ht="113.25" x14ac:dyDescent="0.25">
      <c r="A63" s="150"/>
      <c r="B63" s="102" t="s">
        <v>126</v>
      </c>
      <c r="C63" s="18" t="s">
        <v>101</v>
      </c>
      <c r="D63" s="153"/>
      <c r="E63" s="153"/>
      <c r="F63" s="84" t="s">
        <v>199</v>
      </c>
      <c r="G63" s="84">
        <v>17000</v>
      </c>
      <c r="H63" s="84">
        <f t="shared" si="3"/>
        <v>5280.1</v>
      </c>
      <c r="I63" s="118">
        <v>89761700</v>
      </c>
      <c r="J63" s="23">
        <v>62833804</v>
      </c>
      <c r="K63" s="159"/>
      <c r="L63" s="86" t="s">
        <v>91</v>
      </c>
      <c r="M63" s="134" t="s">
        <v>66</v>
      </c>
      <c r="N63" s="89" t="s">
        <v>71</v>
      </c>
      <c r="O63" s="89" t="s">
        <v>71</v>
      </c>
      <c r="P63" s="89" t="s">
        <v>76</v>
      </c>
      <c r="Q63" s="89"/>
      <c r="R63" s="89" t="s">
        <v>129</v>
      </c>
      <c r="S63" s="228"/>
    </row>
    <row r="64" spans="1:19" s="90" customFormat="1" ht="34.5" x14ac:dyDescent="0.25">
      <c r="A64" s="150"/>
      <c r="B64" s="40" t="s">
        <v>221</v>
      </c>
      <c r="C64" s="18">
        <v>1</v>
      </c>
      <c r="D64" s="154"/>
      <c r="E64" s="154"/>
      <c r="F64" s="84" t="s">
        <v>196</v>
      </c>
      <c r="G64" s="84">
        <v>500</v>
      </c>
      <c r="H64" s="84">
        <f t="shared" si="3"/>
        <v>135000</v>
      </c>
      <c r="I64" s="118">
        <v>67500000</v>
      </c>
      <c r="J64" s="23">
        <v>0</v>
      </c>
      <c r="K64" s="141" t="s">
        <v>222</v>
      </c>
      <c r="L64" s="86" t="s">
        <v>91</v>
      </c>
      <c r="M64" s="134" t="s">
        <v>136</v>
      </c>
      <c r="N64" s="89" t="s">
        <v>71</v>
      </c>
      <c r="O64" s="89" t="s">
        <v>71</v>
      </c>
      <c r="P64" s="89" t="s">
        <v>76</v>
      </c>
      <c r="Q64" s="89" t="s">
        <v>269</v>
      </c>
      <c r="R64" s="89" t="s">
        <v>273</v>
      </c>
      <c r="S64" s="228"/>
    </row>
    <row r="65" spans="1:19" s="90" customFormat="1" ht="45.75" x14ac:dyDescent="0.25">
      <c r="A65" s="150"/>
      <c r="B65" s="40" t="s">
        <v>223</v>
      </c>
      <c r="C65" s="18">
        <v>2</v>
      </c>
      <c r="D65" s="137"/>
      <c r="E65" s="137"/>
      <c r="F65" s="84" t="s">
        <v>199</v>
      </c>
      <c r="G65" s="84">
        <v>33000</v>
      </c>
      <c r="H65" s="84">
        <f t="shared" si="3"/>
        <v>9730.7999999999993</v>
      </c>
      <c r="I65" s="118">
        <v>321116400</v>
      </c>
      <c r="J65" s="156">
        <v>248641796</v>
      </c>
      <c r="K65" s="142" t="s">
        <v>236</v>
      </c>
      <c r="L65" s="86" t="s">
        <v>91</v>
      </c>
      <c r="M65" s="134" t="s">
        <v>244</v>
      </c>
      <c r="N65" s="89" t="s">
        <v>71</v>
      </c>
      <c r="O65" s="89" t="s">
        <v>71</v>
      </c>
      <c r="P65" s="89" t="s">
        <v>76</v>
      </c>
      <c r="Q65" s="89" t="s">
        <v>269</v>
      </c>
      <c r="R65" s="89" t="s">
        <v>270</v>
      </c>
      <c r="S65" s="228"/>
    </row>
    <row r="66" spans="1:19" s="90" customFormat="1" ht="31.5" customHeight="1" x14ac:dyDescent="0.25">
      <c r="A66" s="150"/>
      <c r="B66" s="40" t="s">
        <v>224</v>
      </c>
      <c r="C66" s="18">
        <v>3</v>
      </c>
      <c r="D66" s="137"/>
      <c r="E66" s="137"/>
      <c r="F66" s="84" t="s">
        <v>199</v>
      </c>
      <c r="G66" s="84">
        <v>20000</v>
      </c>
      <c r="H66" s="84">
        <f t="shared" si="3"/>
        <v>8808.6</v>
      </c>
      <c r="I66" s="118">
        <v>176172000</v>
      </c>
      <c r="J66" s="157"/>
      <c r="K66" s="17" t="s">
        <v>236</v>
      </c>
      <c r="L66" s="86" t="s">
        <v>91</v>
      </c>
      <c r="M66" s="134" t="s">
        <v>74</v>
      </c>
      <c r="N66" s="89" t="s">
        <v>71</v>
      </c>
      <c r="O66" s="89" t="s">
        <v>71</v>
      </c>
      <c r="P66" s="89" t="s">
        <v>76</v>
      </c>
      <c r="Q66" s="89" t="s">
        <v>269</v>
      </c>
      <c r="R66" s="89" t="s">
        <v>270</v>
      </c>
      <c r="S66" s="228"/>
    </row>
    <row r="67" spans="1:19" s="90" customFormat="1" ht="31.5" customHeight="1" x14ac:dyDescent="0.25">
      <c r="A67" s="151"/>
      <c r="B67" s="40" t="s">
        <v>225</v>
      </c>
      <c r="C67" s="18">
        <v>4</v>
      </c>
      <c r="D67" s="137"/>
      <c r="E67" s="137"/>
      <c r="F67" s="84" t="s">
        <v>199</v>
      </c>
      <c r="G67" s="84">
        <v>2500</v>
      </c>
      <c r="H67" s="84">
        <f t="shared" si="3"/>
        <v>14120</v>
      </c>
      <c r="I67" s="118">
        <v>35300000</v>
      </c>
      <c r="J67" s="23">
        <v>17649255</v>
      </c>
      <c r="K67" s="138" t="s">
        <v>237</v>
      </c>
      <c r="L67" s="86" t="s">
        <v>91</v>
      </c>
      <c r="M67" s="134" t="s">
        <v>245</v>
      </c>
      <c r="N67" s="89" t="s">
        <v>71</v>
      </c>
      <c r="O67" s="89" t="s">
        <v>71</v>
      </c>
      <c r="P67" s="89" t="s">
        <v>76</v>
      </c>
      <c r="Q67" s="89" t="s">
        <v>130</v>
      </c>
      <c r="R67" s="89" t="s">
        <v>271</v>
      </c>
      <c r="S67" s="228"/>
    </row>
    <row r="68" spans="1:19" s="90" customFormat="1" ht="31.5" customHeight="1" x14ac:dyDescent="0.25">
      <c r="A68" s="143"/>
      <c r="B68" s="40" t="s">
        <v>226</v>
      </c>
      <c r="C68" s="18">
        <v>5</v>
      </c>
      <c r="D68" s="137"/>
      <c r="E68" s="137"/>
      <c r="F68" s="84" t="s">
        <v>199</v>
      </c>
      <c r="G68" s="84">
        <v>20000</v>
      </c>
      <c r="H68" s="84">
        <f t="shared" si="3"/>
        <v>1740</v>
      </c>
      <c r="I68" s="118">
        <v>34800000</v>
      </c>
      <c r="J68" s="23">
        <v>17398550</v>
      </c>
      <c r="K68" s="17" t="s">
        <v>238</v>
      </c>
      <c r="L68" s="86" t="s">
        <v>91</v>
      </c>
      <c r="M68" s="134" t="s">
        <v>246</v>
      </c>
      <c r="N68" s="89" t="s">
        <v>71</v>
      </c>
      <c r="O68" s="89" t="s">
        <v>71</v>
      </c>
      <c r="P68" s="89" t="s">
        <v>76</v>
      </c>
      <c r="Q68" s="89" t="s">
        <v>269</v>
      </c>
      <c r="R68" s="89"/>
      <c r="S68" s="228"/>
    </row>
    <row r="69" spans="1:19" s="90" customFormat="1" ht="31.5" customHeight="1" x14ac:dyDescent="0.25">
      <c r="A69" s="143"/>
      <c r="B69" s="40" t="s">
        <v>227</v>
      </c>
      <c r="C69" s="18">
        <v>6</v>
      </c>
      <c r="D69" s="137"/>
      <c r="E69" s="137"/>
      <c r="F69" s="84" t="s">
        <v>199</v>
      </c>
      <c r="G69" s="84">
        <v>13600</v>
      </c>
      <c r="H69" s="84">
        <f t="shared" si="3"/>
        <v>2668</v>
      </c>
      <c r="I69" s="118">
        <v>36284800</v>
      </c>
      <c r="J69" s="23">
        <v>18141240</v>
      </c>
      <c r="K69" s="138" t="s">
        <v>239</v>
      </c>
      <c r="L69" s="86" t="s">
        <v>91</v>
      </c>
      <c r="M69" s="134" t="s">
        <v>247</v>
      </c>
      <c r="N69" s="89" t="s">
        <v>71</v>
      </c>
      <c r="O69" s="89" t="s">
        <v>71</v>
      </c>
      <c r="P69" s="89" t="s">
        <v>76</v>
      </c>
      <c r="Q69" s="89" t="s">
        <v>269</v>
      </c>
      <c r="R69" s="89" t="s">
        <v>271</v>
      </c>
      <c r="S69" s="228"/>
    </row>
    <row r="70" spans="1:19" s="90" customFormat="1" ht="31.5" customHeight="1" x14ac:dyDescent="0.25">
      <c r="A70" s="143"/>
      <c r="B70" s="40" t="s">
        <v>228</v>
      </c>
      <c r="C70" s="18">
        <v>7</v>
      </c>
      <c r="D70" s="137"/>
      <c r="E70" s="137"/>
      <c r="F70" s="84" t="s">
        <v>196</v>
      </c>
      <c r="G70" s="84">
        <v>150000</v>
      </c>
      <c r="H70" s="84">
        <f t="shared" si="3"/>
        <v>246.15587333333335</v>
      </c>
      <c r="I70" s="118">
        <v>36923381</v>
      </c>
      <c r="J70" s="23">
        <v>18461690</v>
      </c>
      <c r="K70" s="138" t="s">
        <v>240</v>
      </c>
      <c r="L70" s="86" t="s">
        <v>91</v>
      </c>
      <c r="M70" s="134" t="s">
        <v>248</v>
      </c>
      <c r="N70" s="89" t="s">
        <v>71</v>
      </c>
      <c r="O70" s="89" t="s">
        <v>71</v>
      </c>
      <c r="P70" s="89" t="s">
        <v>76</v>
      </c>
      <c r="Q70" s="89" t="s">
        <v>272</v>
      </c>
      <c r="R70" s="89" t="s">
        <v>271</v>
      </c>
      <c r="S70" s="228"/>
    </row>
    <row r="71" spans="1:19" s="90" customFormat="1" ht="31.5" customHeight="1" x14ac:dyDescent="0.25">
      <c r="A71" s="143"/>
      <c r="B71" s="40" t="s">
        <v>229</v>
      </c>
      <c r="C71" s="18">
        <v>8</v>
      </c>
      <c r="D71" s="137"/>
      <c r="E71" s="137"/>
      <c r="F71" s="84" t="s">
        <v>196</v>
      </c>
      <c r="G71" s="84">
        <v>120000</v>
      </c>
      <c r="H71" s="84">
        <f t="shared" si="3"/>
        <v>165</v>
      </c>
      <c r="I71" s="118">
        <v>19800000</v>
      </c>
      <c r="J71" s="156">
        <v>10415685</v>
      </c>
      <c r="K71" s="149" t="s">
        <v>241</v>
      </c>
      <c r="L71" s="86" t="s">
        <v>91</v>
      </c>
      <c r="M71" s="134" t="s">
        <v>249</v>
      </c>
      <c r="N71" s="89" t="s">
        <v>71</v>
      </c>
      <c r="O71" s="89" t="s">
        <v>71</v>
      </c>
      <c r="P71" s="89" t="s">
        <v>76</v>
      </c>
      <c r="Q71" s="89" t="s">
        <v>272</v>
      </c>
      <c r="R71" s="89" t="s">
        <v>271</v>
      </c>
      <c r="S71" s="228"/>
    </row>
    <row r="72" spans="1:19" s="90" customFormat="1" ht="31.5" customHeight="1" x14ac:dyDescent="0.25">
      <c r="A72" s="143"/>
      <c r="B72" s="40" t="s">
        <v>230</v>
      </c>
      <c r="C72" s="18">
        <v>9</v>
      </c>
      <c r="D72" s="137"/>
      <c r="E72" s="137"/>
      <c r="F72" s="84" t="s">
        <v>196</v>
      </c>
      <c r="G72" s="84">
        <v>20000</v>
      </c>
      <c r="H72" s="84">
        <f t="shared" si="3"/>
        <v>48</v>
      </c>
      <c r="I72" s="118">
        <v>960000</v>
      </c>
      <c r="J72" s="157"/>
      <c r="K72" s="151"/>
      <c r="L72" s="86" t="s">
        <v>91</v>
      </c>
      <c r="M72" s="134" t="s">
        <v>250</v>
      </c>
      <c r="N72" s="89" t="s">
        <v>71</v>
      </c>
      <c r="O72" s="89" t="s">
        <v>71</v>
      </c>
      <c r="P72" s="89" t="s">
        <v>76</v>
      </c>
      <c r="Q72" s="89" t="s">
        <v>272</v>
      </c>
      <c r="R72" s="89" t="s">
        <v>271</v>
      </c>
      <c r="S72" s="228"/>
    </row>
    <row r="73" spans="1:19" s="90" customFormat="1" ht="28.5" customHeight="1" x14ac:dyDescent="0.25">
      <c r="A73" s="143"/>
      <c r="B73" s="40" t="s">
        <v>231</v>
      </c>
      <c r="C73" s="18">
        <v>10</v>
      </c>
      <c r="D73" s="137"/>
      <c r="E73" s="137"/>
      <c r="F73" s="84" t="s">
        <v>196</v>
      </c>
      <c r="G73" s="84">
        <v>9100</v>
      </c>
      <c r="H73" s="84">
        <f t="shared" si="3"/>
        <v>32118</v>
      </c>
      <c r="I73" s="118">
        <v>292273800</v>
      </c>
      <c r="J73" s="156">
        <v>219986464</v>
      </c>
      <c r="K73" s="155" t="s">
        <v>242</v>
      </c>
      <c r="L73" s="86" t="s">
        <v>91</v>
      </c>
      <c r="M73" s="134" t="s">
        <v>251</v>
      </c>
      <c r="N73" s="89" t="s">
        <v>71</v>
      </c>
      <c r="O73" s="89" t="s">
        <v>71</v>
      </c>
      <c r="P73" s="89" t="s">
        <v>76</v>
      </c>
      <c r="Q73" s="89" t="s">
        <v>269</v>
      </c>
      <c r="R73" s="89" t="s">
        <v>268</v>
      </c>
      <c r="S73" s="228"/>
    </row>
    <row r="74" spans="1:19" s="90" customFormat="1" ht="24.75" customHeight="1" x14ac:dyDescent="0.25">
      <c r="A74" s="143"/>
      <c r="B74" s="40" t="s">
        <v>232</v>
      </c>
      <c r="C74" s="18">
        <v>11</v>
      </c>
      <c r="D74" s="137"/>
      <c r="E74" s="137"/>
      <c r="F74" s="84" t="s">
        <v>196</v>
      </c>
      <c r="G74" s="84">
        <v>3016</v>
      </c>
      <c r="H74" s="84">
        <f t="shared" si="3"/>
        <v>24804</v>
      </c>
      <c r="I74" s="118">
        <v>74808864</v>
      </c>
      <c r="J74" s="223"/>
      <c r="K74" s="155"/>
      <c r="L74" s="86" t="s">
        <v>91</v>
      </c>
      <c r="M74" s="134" t="s">
        <v>252</v>
      </c>
      <c r="N74" s="89" t="s">
        <v>71</v>
      </c>
      <c r="O74" s="89" t="s">
        <v>71</v>
      </c>
      <c r="P74" s="89" t="s">
        <v>76</v>
      </c>
      <c r="Q74" s="89" t="s">
        <v>269</v>
      </c>
      <c r="R74" s="89" t="s">
        <v>268</v>
      </c>
      <c r="S74" s="228"/>
    </row>
    <row r="75" spans="1:19" s="90" customFormat="1" ht="24.75" customHeight="1" x14ac:dyDescent="0.25">
      <c r="A75" s="143"/>
      <c r="B75" s="40" t="s">
        <v>233</v>
      </c>
      <c r="C75" s="18">
        <v>12</v>
      </c>
      <c r="D75" s="137"/>
      <c r="E75" s="137"/>
      <c r="F75" s="84" t="s">
        <v>196</v>
      </c>
      <c r="G75" s="84">
        <v>3016</v>
      </c>
      <c r="H75" s="84">
        <f t="shared" si="3"/>
        <v>24168</v>
      </c>
      <c r="I75" s="118">
        <v>72890688</v>
      </c>
      <c r="J75" s="157"/>
      <c r="K75" s="155"/>
      <c r="L75" s="86" t="s">
        <v>91</v>
      </c>
      <c r="M75" s="134" t="s">
        <v>253</v>
      </c>
      <c r="N75" s="89" t="s">
        <v>71</v>
      </c>
      <c r="O75" s="89" t="s">
        <v>71</v>
      </c>
      <c r="P75" s="89" t="s">
        <v>76</v>
      </c>
      <c r="Q75" s="89" t="s">
        <v>269</v>
      </c>
      <c r="R75" s="89" t="s">
        <v>268</v>
      </c>
      <c r="S75" s="228"/>
    </row>
    <row r="76" spans="1:19" s="90" customFormat="1" ht="27.75" customHeight="1" x14ac:dyDescent="0.25">
      <c r="A76" s="143"/>
      <c r="B76" s="40" t="s">
        <v>234</v>
      </c>
      <c r="C76" s="18">
        <v>13</v>
      </c>
      <c r="D76" s="137"/>
      <c r="E76" s="137"/>
      <c r="F76" s="84" t="s">
        <v>196</v>
      </c>
      <c r="G76" s="84">
        <v>5000</v>
      </c>
      <c r="H76" s="84">
        <f t="shared" si="3"/>
        <v>2700</v>
      </c>
      <c r="I76" s="118">
        <v>13500000</v>
      </c>
      <c r="J76" s="156">
        <v>12632727</v>
      </c>
      <c r="K76" s="149" t="s">
        <v>243</v>
      </c>
      <c r="L76" s="86" t="s">
        <v>91</v>
      </c>
      <c r="M76" s="134" t="s">
        <v>254</v>
      </c>
      <c r="N76" s="89" t="s">
        <v>71</v>
      </c>
      <c r="O76" s="89" t="s">
        <v>71</v>
      </c>
      <c r="P76" s="89" t="s">
        <v>76</v>
      </c>
      <c r="Q76" s="89" t="s">
        <v>130</v>
      </c>
      <c r="R76" s="89" t="s">
        <v>268</v>
      </c>
      <c r="S76" s="228"/>
    </row>
    <row r="77" spans="1:19" s="90" customFormat="1" ht="27.75" customHeight="1" x14ac:dyDescent="0.25">
      <c r="A77" s="143"/>
      <c r="B77" s="144" t="s">
        <v>235</v>
      </c>
      <c r="C77" s="18">
        <v>14</v>
      </c>
      <c r="D77" s="137"/>
      <c r="E77" s="137"/>
      <c r="F77" s="84" t="s">
        <v>196</v>
      </c>
      <c r="G77" s="84">
        <v>10000</v>
      </c>
      <c r="H77" s="84">
        <f t="shared" si="3"/>
        <v>1176.5999999999999</v>
      </c>
      <c r="I77" s="118">
        <v>11766000</v>
      </c>
      <c r="J77" s="157"/>
      <c r="K77" s="151"/>
      <c r="L77" s="86" t="s">
        <v>91</v>
      </c>
      <c r="M77" s="134" t="s">
        <v>255</v>
      </c>
      <c r="N77" s="89" t="s">
        <v>71</v>
      </c>
      <c r="O77" s="89" t="s">
        <v>71</v>
      </c>
      <c r="P77" s="89" t="s">
        <v>76</v>
      </c>
      <c r="Q77" s="89" t="s">
        <v>130</v>
      </c>
      <c r="R77" s="89" t="s">
        <v>268</v>
      </c>
      <c r="S77" s="229"/>
    </row>
    <row r="78" spans="1:19" s="90" customFormat="1" x14ac:dyDescent="0.25">
      <c r="A78" s="225" t="s">
        <v>81</v>
      </c>
      <c r="B78" s="226"/>
      <c r="C78" s="145"/>
      <c r="D78" s="146">
        <f>SUM(D32:D61)</f>
        <v>3600000000</v>
      </c>
      <c r="E78" s="146">
        <f>SUM(E32:E63)</f>
        <v>3600000000</v>
      </c>
      <c r="F78" s="146"/>
      <c r="G78" s="146"/>
      <c r="H78" s="146"/>
      <c r="I78" s="120">
        <f>SUM(I32:I77)</f>
        <v>2924976053</v>
      </c>
      <c r="J78" s="147">
        <f>SUM(J32:J77)</f>
        <v>1430029241</v>
      </c>
      <c r="K78" s="148"/>
      <c r="L78" s="145"/>
      <c r="M78" s="145"/>
      <c r="N78" s="145"/>
      <c r="O78" s="145"/>
      <c r="P78" s="145"/>
      <c r="Q78" s="145"/>
      <c r="R78" s="145"/>
      <c r="S78" s="145"/>
    </row>
    <row r="79" spans="1:19" x14ac:dyDescent="0.25">
      <c r="A79" s="220" t="s">
        <v>80</v>
      </c>
      <c r="B79" s="221"/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2"/>
    </row>
    <row r="80" spans="1:19" ht="36" customHeight="1" x14ac:dyDescent="0.25">
      <c r="A80" s="177" t="s">
        <v>188</v>
      </c>
      <c r="B80" s="224"/>
      <c r="C80" s="178"/>
      <c r="D80" s="9">
        <v>1197000000</v>
      </c>
      <c r="E80" s="9">
        <v>1197000000</v>
      </c>
      <c r="F80" s="50"/>
      <c r="G80" s="50"/>
      <c r="H80" s="50"/>
      <c r="I80" s="108">
        <v>1197000000</v>
      </c>
      <c r="J80" s="23">
        <v>0</v>
      </c>
      <c r="K80" s="23">
        <v>0</v>
      </c>
      <c r="L80" s="28" t="s">
        <v>91</v>
      </c>
      <c r="M80" s="23"/>
      <c r="N80" s="23" t="s">
        <v>90</v>
      </c>
      <c r="O80" s="23" t="s">
        <v>90</v>
      </c>
      <c r="P80" s="23" t="s">
        <v>90</v>
      </c>
      <c r="Q80" s="23" t="s">
        <v>90</v>
      </c>
      <c r="R80" s="23" t="s">
        <v>89</v>
      </c>
      <c r="S80" s="28" t="s">
        <v>92</v>
      </c>
    </row>
    <row r="81" spans="1:19" s="1" customFormat="1" ht="24" customHeight="1" x14ac:dyDescent="0.25">
      <c r="A81" s="166" t="s">
        <v>213</v>
      </c>
      <c r="B81" s="99" t="s">
        <v>214</v>
      </c>
      <c r="C81" s="18" t="s">
        <v>101</v>
      </c>
      <c r="D81" s="168">
        <v>450000000</v>
      </c>
      <c r="E81" s="168">
        <v>450000000</v>
      </c>
      <c r="F81" s="50" t="s">
        <v>196</v>
      </c>
      <c r="G81" s="100">
        <v>65</v>
      </c>
      <c r="H81" s="50">
        <v>3420000</v>
      </c>
      <c r="I81" s="108">
        <f>+G81*H81</f>
        <v>222300000</v>
      </c>
      <c r="J81" s="23"/>
      <c r="K81" s="44" t="s">
        <v>217</v>
      </c>
      <c r="L81" s="28" t="s">
        <v>91</v>
      </c>
      <c r="M81" s="23"/>
      <c r="N81" s="23"/>
      <c r="O81" s="23"/>
      <c r="P81" s="23"/>
      <c r="Q81" s="23"/>
      <c r="R81" s="23"/>
      <c r="S81" s="28" t="s">
        <v>92</v>
      </c>
    </row>
    <row r="82" spans="1:19" s="1" customFormat="1" ht="27" customHeight="1" x14ac:dyDescent="0.25">
      <c r="A82" s="167"/>
      <c r="B82" s="98" t="s">
        <v>215</v>
      </c>
      <c r="C82" s="18" t="s">
        <v>101</v>
      </c>
      <c r="D82" s="169"/>
      <c r="E82" s="169"/>
      <c r="F82" s="50" t="s">
        <v>196</v>
      </c>
      <c r="G82" s="100">
        <v>728</v>
      </c>
      <c r="H82" s="50">
        <v>312500</v>
      </c>
      <c r="I82" s="108">
        <f>+G82*H82</f>
        <v>227500000</v>
      </c>
      <c r="J82" s="23"/>
      <c r="K82" s="160" t="s">
        <v>218</v>
      </c>
      <c r="L82" s="28" t="s">
        <v>91</v>
      </c>
      <c r="M82" s="23"/>
      <c r="N82" s="23"/>
      <c r="O82" s="23"/>
      <c r="P82" s="23"/>
      <c r="Q82" s="23"/>
      <c r="R82" s="23"/>
      <c r="S82" s="28" t="s">
        <v>92</v>
      </c>
    </row>
    <row r="83" spans="1:19" s="1" customFormat="1" ht="22.5" customHeight="1" x14ac:dyDescent="0.25">
      <c r="A83" s="97"/>
      <c r="B83" s="98" t="s">
        <v>216</v>
      </c>
      <c r="C83" s="18" t="s">
        <v>101</v>
      </c>
      <c r="D83" s="170"/>
      <c r="E83" s="170"/>
      <c r="F83" s="50" t="s">
        <v>196</v>
      </c>
      <c r="G83" s="100">
        <v>25</v>
      </c>
      <c r="H83" s="50">
        <v>8000</v>
      </c>
      <c r="I83" s="108">
        <f>+G83*H83</f>
        <v>200000</v>
      </c>
      <c r="J83" s="23"/>
      <c r="K83" s="161"/>
      <c r="L83" s="28" t="s">
        <v>91</v>
      </c>
      <c r="M83" s="23"/>
      <c r="N83" s="23"/>
      <c r="O83" s="23"/>
      <c r="P83" s="23"/>
      <c r="Q83" s="23"/>
      <c r="R83" s="23"/>
      <c r="S83" s="28" t="s">
        <v>92</v>
      </c>
    </row>
    <row r="84" spans="1:19" x14ac:dyDescent="0.25">
      <c r="A84" s="171" t="s">
        <v>94</v>
      </c>
      <c r="B84" s="171"/>
      <c r="C84" s="11"/>
      <c r="D84" s="9">
        <f>SUM(D80)</f>
        <v>1197000000</v>
      </c>
      <c r="E84" s="10">
        <f>SUM(E80)</f>
        <v>1197000000</v>
      </c>
      <c r="F84" s="10"/>
      <c r="G84" s="10"/>
      <c r="H84" s="10"/>
      <c r="I84" s="121">
        <f>SUM(I81:I83)</f>
        <v>450000000</v>
      </c>
      <c r="J84" s="23"/>
      <c r="K84" s="23"/>
      <c r="L84" s="23"/>
      <c r="M84" s="23"/>
      <c r="N84" s="23"/>
      <c r="O84" s="23"/>
      <c r="P84" s="23"/>
      <c r="Q84" s="23"/>
      <c r="R84" s="23"/>
      <c r="S84" s="23"/>
    </row>
    <row r="85" spans="1:19" x14ac:dyDescent="0.25">
      <c r="A85" s="172" t="s">
        <v>97</v>
      </c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4"/>
    </row>
    <row r="86" spans="1:19" ht="39" customHeight="1" x14ac:dyDescent="0.25">
      <c r="A86" s="177" t="s">
        <v>98</v>
      </c>
      <c r="B86" s="224"/>
      <c r="C86" s="178"/>
      <c r="D86" s="29">
        <v>349800000</v>
      </c>
      <c r="E86" s="29">
        <v>349800000</v>
      </c>
      <c r="F86" s="29"/>
      <c r="G86" s="29"/>
      <c r="H86" s="29"/>
      <c r="I86" s="23"/>
      <c r="J86" s="23">
        <v>0</v>
      </c>
      <c r="K86" s="23">
        <v>0</v>
      </c>
      <c r="L86" s="26" t="s">
        <v>93</v>
      </c>
      <c r="M86" s="95"/>
      <c r="N86" s="63" t="s">
        <v>180</v>
      </c>
      <c r="O86" s="63" t="s">
        <v>180</v>
      </c>
      <c r="P86" s="63"/>
      <c r="Q86" s="63"/>
      <c r="R86" s="63"/>
      <c r="S86" s="175" t="s">
        <v>100</v>
      </c>
    </row>
    <row r="87" spans="1:19" x14ac:dyDescent="0.25">
      <c r="A87" s="177" t="s">
        <v>99</v>
      </c>
      <c r="B87" s="178"/>
      <c r="C87" s="54"/>
      <c r="D87" s="29">
        <v>349800000</v>
      </c>
      <c r="E87" s="29">
        <v>349800000</v>
      </c>
      <c r="F87" s="30"/>
      <c r="G87" s="30"/>
      <c r="H87" s="30"/>
      <c r="I87" s="23"/>
      <c r="J87" s="23"/>
      <c r="K87" s="23"/>
      <c r="L87" s="53"/>
      <c r="M87" s="63"/>
      <c r="N87" s="63"/>
      <c r="O87" s="63"/>
      <c r="P87" s="63"/>
      <c r="Q87" s="63"/>
      <c r="R87" s="63"/>
      <c r="S87" s="176"/>
    </row>
    <row r="88" spans="1:19" ht="20.25" customHeight="1" x14ac:dyDescent="0.25">
      <c r="A88" s="195" t="s">
        <v>82</v>
      </c>
      <c r="B88" s="44" t="s">
        <v>156</v>
      </c>
      <c r="C88" s="18" t="s">
        <v>101</v>
      </c>
      <c r="D88" s="163">
        <v>844311000</v>
      </c>
      <c r="E88" s="163">
        <v>844311000</v>
      </c>
      <c r="F88" s="51" t="s">
        <v>200</v>
      </c>
      <c r="G88" s="51">
        <v>130000</v>
      </c>
      <c r="H88" s="60">
        <f t="shared" ref="H88:H93" si="4">+I88/G88</f>
        <v>1550</v>
      </c>
      <c r="I88" s="23">
        <v>201500000</v>
      </c>
      <c r="J88" s="23">
        <v>0</v>
      </c>
      <c r="K88" s="166" t="s">
        <v>175</v>
      </c>
      <c r="L88" s="166" t="s">
        <v>93</v>
      </c>
      <c r="M88" s="95" t="s">
        <v>66</v>
      </c>
      <c r="N88" s="63" t="s">
        <v>71</v>
      </c>
      <c r="O88" s="63" t="s">
        <v>71</v>
      </c>
      <c r="P88" s="63" t="s">
        <v>87</v>
      </c>
      <c r="Q88" s="63" t="s">
        <v>159</v>
      </c>
      <c r="R88" s="63" t="s">
        <v>160</v>
      </c>
      <c r="S88" s="175" t="s">
        <v>92</v>
      </c>
    </row>
    <row r="89" spans="1:19" ht="20.25" customHeight="1" x14ac:dyDescent="0.25">
      <c r="A89" s="196"/>
      <c r="B89" s="44" t="s">
        <v>157</v>
      </c>
      <c r="C89" s="18" t="s">
        <v>101</v>
      </c>
      <c r="D89" s="164"/>
      <c r="E89" s="164"/>
      <c r="F89" s="51" t="s">
        <v>200</v>
      </c>
      <c r="G89" s="51">
        <v>300000</v>
      </c>
      <c r="H89" s="60">
        <f t="shared" si="4"/>
        <v>1660</v>
      </c>
      <c r="I89" s="23">
        <v>498000000</v>
      </c>
      <c r="J89" s="23">
        <v>0</v>
      </c>
      <c r="K89" s="167"/>
      <c r="L89" s="167"/>
      <c r="M89" s="95" t="s">
        <v>66</v>
      </c>
      <c r="N89" s="63" t="s">
        <v>71</v>
      </c>
      <c r="O89" s="63" t="s">
        <v>71</v>
      </c>
      <c r="P89" s="63" t="s">
        <v>87</v>
      </c>
      <c r="Q89" s="63" t="s">
        <v>159</v>
      </c>
      <c r="R89" s="63" t="s">
        <v>160</v>
      </c>
      <c r="S89" s="194"/>
    </row>
    <row r="90" spans="1:19" ht="29.25" customHeight="1" x14ac:dyDescent="0.25">
      <c r="A90" s="197"/>
      <c r="B90" s="44" t="s">
        <v>158</v>
      </c>
      <c r="C90" s="18" t="s">
        <v>101</v>
      </c>
      <c r="D90" s="165"/>
      <c r="E90" s="165"/>
      <c r="F90" s="51" t="s">
        <v>200</v>
      </c>
      <c r="G90" s="51">
        <v>80900</v>
      </c>
      <c r="H90" s="60">
        <f t="shared" si="4"/>
        <v>1790</v>
      </c>
      <c r="I90" s="23">
        <v>144811000</v>
      </c>
      <c r="J90" s="23">
        <v>0</v>
      </c>
      <c r="K90" s="184"/>
      <c r="L90" s="167"/>
      <c r="M90" s="95" t="s">
        <v>66</v>
      </c>
      <c r="N90" s="63" t="s">
        <v>71</v>
      </c>
      <c r="O90" s="63" t="s">
        <v>71</v>
      </c>
      <c r="P90" s="63" t="s">
        <v>87</v>
      </c>
      <c r="Q90" s="63" t="s">
        <v>159</v>
      </c>
      <c r="R90" s="63" t="s">
        <v>160</v>
      </c>
      <c r="S90" s="194"/>
    </row>
    <row r="91" spans="1:19" ht="20.25" customHeight="1" x14ac:dyDescent="0.25">
      <c r="A91" s="195" t="s">
        <v>83</v>
      </c>
      <c r="B91" s="44" t="s">
        <v>156</v>
      </c>
      <c r="C91" s="18" t="s">
        <v>101</v>
      </c>
      <c r="D91" s="198">
        <v>1746240000</v>
      </c>
      <c r="E91" s="198">
        <v>1746240000</v>
      </c>
      <c r="F91" s="51" t="s">
        <v>200</v>
      </c>
      <c r="G91" s="52">
        <v>142800</v>
      </c>
      <c r="H91" s="60">
        <f t="shared" si="4"/>
        <v>1503.5</v>
      </c>
      <c r="I91" s="23">
        <v>214699800</v>
      </c>
      <c r="J91" s="23">
        <v>0</v>
      </c>
      <c r="K91" s="166" t="s">
        <v>174</v>
      </c>
      <c r="L91" s="166" t="s">
        <v>93</v>
      </c>
      <c r="M91" s="95" t="s">
        <v>66</v>
      </c>
      <c r="N91" s="63" t="s">
        <v>71</v>
      </c>
      <c r="O91" s="63" t="s">
        <v>71</v>
      </c>
      <c r="P91" s="63" t="s">
        <v>87</v>
      </c>
      <c r="Q91" s="63" t="s">
        <v>159</v>
      </c>
      <c r="R91" s="63" t="s">
        <v>160</v>
      </c>
      <c r="S91" s="194"/>
    </row>
    <row r="92" spans="1:19" ht="20.25" customHeight="1" x14ac:dyDescent="0.25">
      <c r="A92" s="196"/>
      <c r="B92" s="44" t="s">
        <v>157</v>
      </c>
      <c r="C92" s="18" t="s">
        <v>101</v>
      </c>
      <c r="D92" s="199"/>
      <c r="E92" s="199"/>
      <c r="F92" s="51" t="s">
        <v>200</v>
      </c>
      <c r="G92" s="52">
        <v>800000</v>
      </c>
      <c r="H92" s="60">
        <f t="shared" si="4"/>
        <v>1610.2</v>
      </c>
      <c r="I92" s="23">
        <v>1288160000</v>
      </c>
      <c r="J92" s="23">
        <v>0</v>
      </c>
      <c r="K92" s="167"/>
      <c r="L92" s="167"/>
      <c r="M92" s="95" t="s">
        <v>66</v>
      </c>
      <c r="N92" s="63" t="s">
        <v>71</v>
      </c>
      <c r="O92" s="63" t="s">
        <v>71</v>
      </c>
      <c r="P92" s="63" t="s">
        <v>87</v>
      </c>
      <c r="Q92" s="63" t="s">
        <v>159</v>
      </c>
      <c r="R92" s="63" t="s">
        <v>160</v>
      </c>
      <c r="S92" s="194"/>
    </row>
    <row r="93" spans="1:19" ht="44.25" customHeight="1" x14ac:dyDescent="0.25">
      <c r="A93" s="197"/>
      <c r="B93" s="44" t="s">
        <v>158</v>
      </c>
      <c r="C93" s="18" t="s">
        <v>101</v>
      </c>
      <c r="D93" s="200"/>
      <c r="E93" s="200"/>
      <c r="F93" s="51" t="s">
        <v>200</v>
      </c>
      <c r="G93" s="52">
        <v>110000</v>
      </c>
      <c r="H93" s="60">
        <f t="shared" si="4"/>
        <v>1736.3</v>
      </c>
      <c r="I93" s="23">
        <v>190993000</v>
      </c>
      <c r="J93" s="23">
        <v>0</v>
      </c>
      <c r="K93" s="184"/>
      <c r="L93" s="167"/>
      <c r="M93" s="95" t="s">
        <v>66</v>
      </c>
      <c r="N93" s="63" t="s">
        <v>71</v>
      </c>
      <c r="O93" s="63" t="s">
        <v>71</v>
      </c>
      <c r="P93" s="63" t="s">
        <v>87</v>
      </c>
      <c r="Q93" s="63" t="s">
        <v>159</v>
      </c>
      <c r="R93" s="63" t="s">
        <v>160</v>
      </c>
      <c r="S93" s="194"/>
    </row>
    <row r="94" spans="1:19" ht="20.25" customHeight="1" x14ac:dyDescent="0.25">
      <c r="A94" s="179" t="s">
        <v>84</v>
      </c>
      <c r="B94" s="45" t="s">
        <v>161</v>
      </c>
      <c r="C94" s="18" t="s">
        <v>101</v>
      </c>
      <c r="D94" s="198">
        <v>83115000</v>
      </c>
      <c r="E94" s="198">
        <v>83115000</v>
      </c>
      <c r="F94" s="61" t="s">
        <v>200</v>
      </c>
      <c r="G94" s="43">
        <v>600</v>
      </c>
      <c r="H94" s="60">
        <f>+I94/G94</f>
        <v>7000</v>
      </c>
      <c r="I94" s="47">
        <v>4200000</v>
      </c>
      <c r="J94" s="23">
        <v>0</v>
      </c>
      <c r="K94" s="166" t="s">
        <v>175</v>
      </c>
      <c r="L94" s="166" t="s">
        <v>93</v>
      </c>
      <c r="M94" s="95" t="s">
        <v>66</v>
      </c>
      <c r="N94" s="63" t="s">
        <v>71</v>
      </c>
      <c r="O94" s="63" t="s">
        <v>71</v>
      </c>
      <c r="P94" s="63" t="s">
        <v>87</v>
      </c>
      <c r="Q94" s="63" t="s">
        <v>159</v>
      </c>
      <c r="R94" s="63" t="s">
        <v>160</v>
      </c>
      <c r="S94" s="194"/>
    </row>
    <row r="95" spans="1:19" ht="20.25" customHeight="1" x14ac:dyDescent="0.25">
      <c r="A95" s="180"/>
      <c r="B95" s="45" t="s">
        <v>172</v>
      </c>
      <c r="C95" s="18" t="s">
        <v>101</v>
      </c>
      <c r="D95" s="199"/>
      <c r="E95" s="199"/>
      <c r="F95" s="61" t="s">
        <v>200</v>
      </c>
      <c r="G95" s="43">
        <v>2500</v>
      </c>
      <c r="H95" s="60">
        <f t="shared" ref="H95:H106" si="5">+I95/G95</f>
        <v>6800</v>
      </c>
      <c r="I95" s="47">
        <v>17000000</v>
      </c>
      <c r="J95" s="23">
        <v>0</v>
      </c>
      <c r="K95" s="167"/>
      <c r="L95" s="167"/>
      <c r="M95" s="95" t="s">
        <v>66</v>
      </c>
      <c r="N95" s="63" t="s">
        <v>71</v>
      </c>
      <c r="O95" s="63" t="s">
        <v>71</v>
      </c>
      <c r="P95" s="63" t="s">
        <v>87</v>
      </c>
      <c r="Q95" s="63" t="s">
        <v>159</v>
      </c>
      <c r="R95" s="63" t="s">
        <v>160</v>
      </c>
      <c r="S95" s="194"/>
    </row>
    <row r="96" spans="1:19" ht="20.25" customHeight="1" x14ac:dyDescent="0.25">
      <c r="A96" s="180"/>
      <c r="B96" s="45" t="s">
        <v>173</v>
      </c>
      <c r="C96" s="18" t="s">
        <v>101</v>
      </c>
      <c r="D96" s="199"/>
      <c r="E96" s="199"/>
      <c r="F96" s="61" t="s">
        <v>200</v>
      </c>
      <c r="G96" s="43">
        <v>2500</v>
      </c>
      <c r="H96" s="60">
        <f t="shared" si="5"/>
        <v>7100</v>
      </c>
      <c r="I96" s="47">
        <v>17750000</v>
      </c>
      <c r="J96" s="23">
        <v>0</v>
      </c>
      <c r="K96" s="167"/>
      <c r="L96" s="167"/>
      <c r="M96" s="95" t="s">
        <v>66</v>
      </c>
      <c r="N96" s="63" t="s">
        <v>71</v>
      </c>
      <c r="O96" s="63" t="s">
        <v>71</v>
      </c>
      <c r="P96" s="63" t="s">
        <v>87</v>
      </c>
      <c r="Q96" s="63" t="s">
        <v>159</v>
      </c>
      <c r="R96" s="63" t="s">
        <v>160</v>
      </c>
      <c r="S96" s="194"/>
    </row>
    <row r="97" spans="1:19" ht="20.25" customHeight="1" x14ac:dyDescent="0.25">
      <c r="A97" s="180"/>
      <c r="B97" s="45" t="s">
        <v>162</v>
      </c>
      <c r="C97" s="18" t="s">
        <v>101</v>
      </c>
      <c r="D97" s="199"/>
      <c r="E97" s="199"/>
      <c r="F97" s="61" t="s">
        <v>200</v>
      </c>
      <c r="G97" s="43">
        <v>2000</v>
      </c>
      <c r="H97" s="60">
        <f t="shared" si="5"/>
        <v>7000</v>
      </c>
      <c r="I97" s="47">
        <v>14000000</v>
      </c>
      <c r="J97" s="23">
        <v>0</v>
      </c>
      <c r="K97" s="167"/>
      <c r="L97" s="167"/>
      <c r="M97" s="95" t="s">
        <v>66</v>
      </c>
      <c r="N97" s="63" t="s">
        <v>71</v>
      </c>
      <c r="O97" s="63" t="s">
        <v>71</v>
      </c>
      <c r="P97" s="63" t="s">
        <v>87</v>
      </c>
      <c r="Q97" s="63" t="s">
        <v>159</v>
      </c>
      <c r="R97" s="63" t="s">
        <v>160</v>
      </c>
      <c r="S97" s="194"/>
    </row>
    <row r="98" spans="1:19" ht="20.25" customHeight="1" x14ac:dyDescent="0.25">
      <c r="A98" s="180"/>
      <c r="B98" s="45" t="s">
        <v>163</v>
      </c>
      <c r="C98" s="18" t="s">
        <v>101</v>
      </c>
      <c r="D98" s="199"/>
      <c r="E98" s="199"/>
      <c r="F98" s="61" t="s">
        <v>200</v>
      </c>
      <c r="G98" s="43">
        <v>250</v>
      </c>
      <c r="H98" s="60">
        <f t="shared" si="5"/>
        <v>4500</v>
      </c>
      <c r="I98" s="47">
        <v>1125000</v>
      </c>
      <c r="J98" s="23">
        <v>0</v>
      </c>
      <c r="K98" s="167"/>
      <c r="L98" s="167"/>
      <c r="M98" s="95" t="s">
        <v>66</v>
      </c>
      <c r="N98" s="63" t="s">
        <v>71</v>
      </c>
      <c r="O98" s="63" t="s">
        <v>71</v>
      </c>
      <c r="P98" s="63" t="s">
        <v>87</v>
      </c>
      <c r="Q98" s="63" t="s">
        <v>159</v>
      </c>
      <c r="R98" s="63" t="s">
        <v>160</v>
      </c>
      <c r="S98" s="194"/>
    </row>
    <row r="99" spans="1:19" ht="20.25" customHeight="1" x14ac:dyDescent="0.25">
      <c r="A99" s="180"/>
      <c r="B99" s="45" t="s">
        <v>164</v>
      </c>
      <c r="C99" s="18" t="s">
        <v>101</v>
      </c>
      <c r="D99" s="199"/>
      <c r="E99" s="199"/>
      <c r="F99" s="61" t="s">
        <v>200</v>
      </c>
      <c r="G99" s="43">
        <v>300</v>
      </c>
      <c r="H99" s="60">
        <f t="shared" si="5"/>
        <v>14000</v>
      </c>
      <c r="I99" s="47">
        <v>4200000</v>
      </c>
      <c r="J99" s="23">
        <v>0</v>
      </c>
      <c r="K99" s="167"/>
      <c r="L99" s="167"/>
      <c r="M99" s="95" t="s">
        <v>66</v>
      </c>
      <c r="N99" s="63" t="s">
        <v>71</v>
      </c>
      <c r="O99" s="63" t="s">
        <v>71</v>
      </c>
      <c r="P99" s="63" t="s">
        <v>87</v>
      </c>
      <c r="Q99" s="63" t="s">
        <v>159</v>
      </c>
      <c r="R99" s="63" t="s">
        <v>160</v>
      </c>
      <c r="S99" s="194"/>
    </row>
    <row r="100" spans="1:19" ht="20.25" customHeight="1" x14ac:dyDescent="0.25">
      <c r="A100" s="180"/>
      <c r="B100" s="45" t="s">
        <v>165</v>
      </c>
      <c r="C100" s="18" t="s">
        <v>101</v>
      </c>
      <c r="D100" s="199"/>
      <c r="E100" s="199"/>
      <c r="F100" s="61" t="s">
        <v>200</v>
      </c>
      <c r="G100" s="43">
        <v>350</v>
      </c>
      <c r="H100" s="60">
        <f t="shared" si="5"/>
        <v>5625</v>
      </c>
      <c r="I100" s="47">
        <v>1968750</v>
      </c>
      <c r="J100" s="23">
        <v>0</v>
      </c>
      <c r="K100" s="167"/>
      <c r="L100" s="167"/>
      <c r="M100" s="95" t="s">
        <v>66</v>
      </c>
      <c r="N100" s="63" t="s">
        <v>71</v>
      </c>
      <c r="O100" s="63" t="s">
        <v>71</v>
      </c>
      <c r="P100" s="63" t="s">
        <v>87</v>
      </c>
      <c r="Q100" s="63" t="s">
        <v>159</v>
      </c>
      <c r="R100" s="63" t="s">
        <v>160</v>
      </c>
      <c r="S100" s="194"/>
    </row>
    <row r="101" spans="1:19" ht="20.25" customHeight="1" x14ac:dyDescent="0.25">
      <c r="A101" s="180"/>
      <c r="B101" s="45" t="s">
        <v>166</v>
      </c>
      <c r="C101" s="18" t="s">
        <v>101</v>
      </c>
      <c r="D101" s="199"/>
      <c r="E101" s="199"/>
      <c r="F101" s="61" t="s">
        <v>200</v>
      </c>
      <c r="G101" s="43">
        <v>610</v>
      </c>
      <c r="H101" s="60">
        <f t="shared" si="5"/>
        <v>7625</v>
      </c>
      <c r="I101" s="47">
        <v>4651250</v>
      </c>
      <c r="J101" s="23">
        <v>0</v>
      </c>
      <c r="K101" s="167"/>
      <c r="L101" s="167"/>
      <c r="M101" s="95" t="s">
        <v>66</v>
      </c>
      <c r="N101" s="63" t="s">
        <v>71</v>
      </c>
      <c r="O101" s="63" t="s">
        <v>71</v>
      </c>
      <c r="P101" s="63" t="s">
        <v>87</v>
      </c>
      <c r="Q101" s="63" t="s">
        <v>159</v>
      </c>
      <c r="R101" s="63" t="s">
        <v>160</v>
      </c>
      <c r="S101" s="194"/>
    </row>
    <row r="102" spans="1:19" ht="20.25" customHeight="1" x14ac:dyDescent="0.25">
      <c r="A102" s="180"/>
      <c r="B102" s="45" t="s">
        <v>167</v>
      </c>
      <c r="C102" s="18" t="s">
        <v>101</v>
      </c>
      <c r="D102" s="199"/>
      <c r="E102" s="199"/>
      <c r="F102" s="61" t="s">
        <v>200</v>
      </c>
      <c r="G102" s="43">
        <v>500</v>
      </c>
      <c r="H102" s="60">
        <f t="shared" si="5"/>
        <v>5400</v>
      </c>
      <c r="I102" s="47">
        <v>2700000</v>
      </c>
      <c r="J102" s="23">
        <v>0</v>
      </c>
      <c r="K102" s="167"/>
      <c r="L102" s="167"/>
      <c r="M102" s="95" t="s">
        <v>66</v>
      </c>
      <c r="N102" s="63" t="s">
        <v>71</v>
      </c>
      <c r="O102" s="63" t="s">
        <v>71</v>
      </c>
      <c r="P102" s="63" t="s">
        <v>87</v>
      </c>
      <c r="Q102" s="63" t="s">
        <v>159</v>
      </c>
      <c r="R102" s="63" t="s">
        <v>160</v>
      </c>
      <c r="S102" s="194"/>
    </row>
    <row r="103" spans="1:19" ht="20.25" customHeight="1" x14ac:dyDescent="0.25">
      <c r="A103" s="180"/>
      <c r="B103" s="46" t="s">
        <v>168</v>
      </c>
      <c r="C103" s="18" t="s">
        <v>101</v>
      </c>
      <c r="D103" s="199"/>
      <c r="E103" s="199"/>
      <c r="F103" s="61" t="s">
        <v>200</v>
      </c>
      <c r="G103" s="43">
        <v>200</v>
      </c>
      <c r="H103" s="60">
        <f t="shared" si="5"/>
        <v>4300</v>
      </c>
      <c r="I103" s="47">
        <v>860000</v>
      </c>
      <c r="J103" s="23">
        <v>0</v>
      </c>
      <c r="K103" s="167"/>
      <c r="L103" s="167"/>
      <c r="M103" s="95" t="s">
        <v>66</v>
      </c>
      <c r="N103" s="63" t="s">
        <v>71</v>
      </c>
      <c r="O103" s="63" t="s">
        <v>71</v>
      </c>
      <c r="P103" s="63" t="s">
        <v>87</v>
      </c>
      <c r="Q103" s="63" t="s">
        <v>159</v>
      </c>
      <c r="R103" s="63" t="s">
        <v>160</v>
      </c>
      <c r="S103" s="194"/>
    </row>
    <row r="104" spans="1:19" ht="20.25" customHeight="1" x14ac:dyDescent="0.25">
      <c r="A104" s="180"/>
      <c r="B104" s="46" t="s">
        <v>169</v>
      </c>
      <c r="C104" s="18" t="s">
        <v>101</v>
      </c>
      <c r="D104" s="199"/>
      <c r="E104" s="199"/>
      <c r="F104" s="61" t="s">
        <v>200</v>
      </c>
      <c r="G104" s="43">
        <v>700</v>
      </c>
      <c r="H104" s="60">
        <f t="shared" si="5"/>
        <v>3800</v>
      </c>
      <c r="I104" s="47">
        <v>2660000</v>
      </c>
      <c r="J104" s="23">
        <v>0</v>
      </c>
      <c r="K104" s="167"/>
      <c r="L104" s="167"/>
      <c r="M104" s="95" t="s">
        <v>66</v>
      </c>
      <c r="N104" s="63" t="s">
        <v>71</v>
      </c>
      <c r="O104" s="63" t="s">
        <v>71</v>
      </c>
      <c r="P104" s="63" t="s">
        <v>87</v>
      </c>
      <c r="Q104" s="63" t="s">
        <v>159</v>
      </c>
      <c r="R104" s="63" t="s">
        <v>160</v>
      </c>
      <c r="S104" s="194"/>
    </row>
    <row r="105" spans="1:19" ht="20.25" customHeight="1" x14ac:dyDescent="0.25">
      <c r="A105" s="180"/>
      <c r="B105" s="46" t="s">
        <v>170</v>
      </c>
      <c r="C105" s="18" t="s">
        <v>101</v>
      </c>
      <c r="D105" s="199"/>
      <c r="E105" s="199"/>
      <c r="F105" s="61" t="s">
        <v>200</v>
      </c>
      <c r="G105" s="43">
        <v>2000</v>
      </c>
      <c r="H105" s="60">
        <f t="shared" si="5"/>
        <v>3200</v>
      </c>
      <c r="I105" s="47">
        <v>6400000</v>
      </c>
      <c r="J105" s="23">
        <v>0</v>
      </c>
      <c r="K105" s="167"/>
      <c r="L105" s="167"/>
      <c r="M105" s="95" t="s">
        <v>66</v>
      </c>
      <c r="N105" s="63" t="s">
        <v>71</v>
      </c>
      <c r="O105" s="63" t="s">
        <v>71</v>
      </c>
      <c r="P105" s="63" t="s">
        <v>87</v>
      </c>
      <c r="Q105" s="63" t="s">
        <v>159</v>
      </c>
      <c r="R105" s="63" t="s">
        <v>160</v>
      </c>
      <c r="S105" s="194"/>
    </row>
    <row r="106" spans="1:19" ht="20.25" customHeight="1" x14ac:dyDescent="0.25">
      <c r="A106" s="180"/>
      <c r="B106" s="46" t="s">
        <v>171</v>
      </c>
      <c r="C106" s="18" t="s">
        <v>101</v>
      </c>
      <c r="D106" s="200"/>
      <c r="E106" s="200"/>
      <c r="F106" s="61" t="s">
        <v>200</v>
      </c>
      <c r="G106" s="62">
        <v>2000</v>
      </c>
      <c r="H106" s="62">
        <f t="shared" si="5"/>
        <v>2800</v>
      </c>
      <c r="I106" s="47">
        <v>5600000</v>
      </c>
      <c r="J106" s="23">
        <v>0</v>
      </c>
      <c r="K106" s="184"/>
      <c r="L106" s="184"/>
      <c r="M106" s="95" t="s">
        <v>66</v>
      </c>
      <c r="N106" s="63" t="s">
        <v>71</v>
      </c>
      <c r="O106" s="63" t="s">
        <v>71</v>
      </c>
      <c r="P106" s="63" t="s">
        <v>87</v>
      </c>
      <c r="Q106" s="63" t="s">
        <v>159</v>
      </c>
      <c r="R106" s="63" t="s">
        <v>160</v>
      </c>
      <c r="S106" s="194"/>
    </row>
    <row r="107" spans="1:19" x14ac:dyDescent="0.25">
      <c r="A107" s="185" t="s">
        <v>94</v>
      </c>
      <c r="B107" s="186"/>
      <c r="C107" s="26"/>
      <c r="D107" s="64">
        <f>SUM(D88:D106)</f>
        <v>2673666000</v>
      </c>
      <c r="E107" s="64">
        <f>SUM(E88:E106)</f>
        <v>2673666000</v>
      </c>
      <c r="F107" s="64"/>
      <c r="G107" s="64"/>
      <c r="H107" s="64"/>
      <c r="I107" s="122">
        <f>SUM(I88:I106)</f>
        <v>2621278800</v>
      </c>
      <c r="J107" s="26"/>
      <c r="K107" s="26"/>
      <c r="L107" s="26"/>
      <c r="M107" s="63"/>
      <c r="N107" s="63"/>
      <c r="O107" s="63"/>
      <c r="P107" s="63"/>
      <c r="Q107" s="63"/>
      <c r="R107" s="63"/>
      <c r="S107" s="26"/>
    </row>
    <row r="108" spans="1:19" x14ac:dyDescent="0.25">
      <c r="A108" s="187" t="s">
        <v>95</v>
      </c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9"/>
    </row>
    <row r="109" spans="1:19" ht="15.75" thickBot="1" x14ac:dyDescent="0.3">
      <c r="A109" s="190" t="s">
        <v>99</v>
      </c>
      <c r="B109" s="191"/>
      <c r="C109" s="26"/>
      <c r="D109" s="231">
        <v>1300000000</v>
      </c>
      <c r="E109" s="29">
        <v>1300000000</v>
      </c>
      <c r="F109" s="29"/>
      <c r="G109" s="29"/>
      <c r="H109" s="29"/>
      <c r="I109" s="23">
        <v>1300000000</v>
      </c>
      <c r="J109" s="23">
        <v>0</v>
      </c>
      <c r="K109" s="26"/>
      <c r="L109" s="26"/>
      <c r="M109" s="26"/>
      <c r="N109" s="26"/>
      <c r="O109" s="26"/>
      <c r="P109" s="26"/>
      <c r="Q109" s="26"/>
      <c r="R109" s="26"/>
      <c r="S109" s="167"/>
    </row>
    <row r="110" spans="1:19" x14ac:dyDescent="0.25">
      <c r="A110" s="192" t="s">
        <v>15</v>
      </c>
      <c r="B110" s="193"/>
      <c r="C110" s="65"/>
      <c r="D110" s="66">
        <f>+D109+D107+D87+D78+D84+D30+D81</f>
        <v>11570216000</v>
      </c>
      <c r="E110" s="66">
        <f>+E109+E107+E87+E78+E84+E30+E81</f>
        <v>11570216000</v>
      </c>
      <c r="F110" s="66"/>
      <c r="G110" s="66"/>
      <c r="H110" s="66"/>
      <c r="I110" s="101">
        <f>+I109+I107+I84+I78+I30+I80</f>
        <v>10289091461</v>
      </c>
      <c r="J110" s="101">
        <f>+J30+J78+J84+J87+J107+J109</f>
        <v>1650444241</v>
      </c>
      <c r="K110" s="67"/>
      <c r="L110" s="67"/>
      <c r="M110" s="67"/>
      <c r="N110" s="67"/>
      <c r="O110" s="67"/>
      <c r="P110" s="68"/>
      <c r="Q110" s="69"/>
      <c r="R110" s="68"/>
      <c r="S110" s="184"/>
    </row>
    <row r="111" spans="1:19" x14ac:dyDescent="0.25">
      <c r="A111" s="32"/>
      <c r="B111" s="32"/>
      <c r="C111" s="33"/>
      <c r="D111" s="34"/>
      <c r="E111" s="34"/>
      <c r="F111" s="34"/>
      <c r="G111" s="34"/>
      <c r="H111" s="34"/>
      <c r="I111" s="34"/>
      <c r="J111" s="34"/>
      <c r="K111" s="32"/>
      <c r="L111" s="32"/>
      <c r="M111" s="32"/>
      <c r="N111" s="32"/>
      <c r="O111" s="32"/>
      <c r="P111" s="35"/>
      <c r="Q111" s="36"/>
      <c r="R111" s="35"/>
      <c r="S111" s="37"/>
    </row>
    <row r="112" spans="1:19" x14ac:dyDescent="0.25">
      <c r="A112" s="32"/>
      <c r="B112" s="38"/>
      <c r="C112" s="38"/>
      <c r="D112" s="38"/>
      <c r="E112" s="39"/>
      <c r="F112" s="39"/>
      <c r="G112" s="39"/>
      <c r="H112" s="39"/>
      <c r="I112" s="123"/>
      <c r="J112" s="38"/>
      <c r="K112" s="38"/>
      <c r="L112" s="38"/>
      <c r="M112" s="38"/>
      <c r="N112" s="32"/>
      <c r="O112" s="32"/>
      <c r="P112" s="35"/>
      <c r="Q112" s="36"/>
      <c r="R112" s="35"/>
      <c r="S112" s="37"/>
    </row>
    <row r="113" spans="1:19" x14ac:dyDescent="0.25">
      <c r="A113" s="2"/>
      <c r="B113" s="2" t="s">
        <v>148</v>
      </c>
      <c r="C113" s="38"/>
      <c r="D113" s="38"/>
      <c r="E113" s="39"/>
      <c r="F113" s="39"/>
      <c r="G113" s="39"/>
      <c r="H113" s="230"/>
      <c r="I113" s="123"/>
      <c r="J113" s="38"/>
      <c r="K113" s="181"/>
      <c r="L113" s="181"/>
      <c r="M113" s="181"/>
      <c r="N113" s="2"/>
      <c r="O113" s="2"/>
      <c r="P113" s="49"/>
      <c r="Q113" s="49"/>
      <c r="R113" s="49"/>
      <c r="S113" s="2"/>
    </row>
    <row r="114" spans="1:19" x14ac:dyDescent="0.25">
      <c r="A114" s="2"/>
      <c r="B114" s="2" t="s">
        <v>149</v>
      </c>
      <c r="C114" s="2"/>
      <c r="D114" s="1"/>
      <c r="E114" s="2"/>
      <c r="F114" s="2"/>
      <c r="G114" s="2"/>
      <c r="H114" s="2"/>
      <c r="I114" s="124"/>
      <c r="J114" s="38"/>
      <c r="K114" s="38"/>
      <c r="L114" s="38"/>
      <c r="M114" s="38"/>
      <c r="N114" s="2"/>
      <c r="O114" s="2"/>
      <c r="P114" s="49"/>
      <c r="Q114" s="49"/>
      <c r="R114" s="49"/>
      <c r="S114" s="2"/>
    </row>
    <row r="115" spans="1:19" ht="15.75" x14ac:dyDescent="0.25">
      <c r="A115" s="2"/>
      <c r="B115" s="83" t="s">
        <v>204</v>
      </c>
      <c r="C115" s="83"/>
      <c r="D115" s="83"/>
      <c r="E115" s="83"/>
      <c r="F115" s="83"/>
      <c r="G115" s="83"/>
      <c r="H115" s="83"/>
      <c r="I115" s="125"/>
      <c r="J115" s="83"/>
      <c r="K115" s="83"/>
      <c r="L115" s="83"/>
      <c r="M115" s="42"/>
      <c r="N115" s="42"/>
      <c r="O115" s="2"/>
      <c r="P115" s="49"/>
      <c r="Q115" s="49"/>
      <c r="R115" s="49"/>
      <c r="S115" s="2"/>
    </row>
    <row r="116" spans="1:19" x14ac:dyDescent="0.25">
      <c r="A116" s="2"/>
      <c r="B116" s="2"/>
      <c r="C116" s="2"/>
      <c r="D116" s="1"/>
      <c r="E116" s="2"/>
      <c r="F116" s="2"/>
      <c r="G116" s="2"/>
      <c r="H116" s="2"/>
      <c r="I116" s="124"/>
      <c r="J116" s="2"/>
      <c r="K116" s="2"/>
      <c r="L116" s="2"/>
      <c r="M116" s="2"/>
      <c r="N116" s="2"/>
      <c r="O116" s="2"/>
      <c r="P116" s="49"/>
      <c r="Q116" s="49"/>
      <c r="R116" s="49"/>
      <c r="S116" s="2"/>
    </row>
    <row r="117" spans="1:19" x14ac:dyDescent="0.25">
      <c r="A117" s="2"/>
      <c r="B117" s="38" t="s">
        <v>150</v>
      </c>
      <c r="C117" s="38"/>
      <c r="D117" s="38"/>
      <c r="E117" s="39"/>
      <c r="F117" s="39"/>
      <c r="G117" s="39"/>
      <c r="H117" s="39"/>
      <c r="I117" s="123"/>
      <c r="J117" s="2"/>
      <c r="K117" s="182"/>
      <c r="L117" s="182"/>
      <c r="M117" s="1"/>
      <c r="N117" s="2"/>
      <c r="O117" s="2"/>
      <c r="P117" s="49"/>
      <c r="Q117" s="49"/>
      <c r="R117" s="49"/>
      <c r="S117" s="2"/>
    </row>
    <row r="118" spans="1:19" x14ac:dyDescent="0.25">
      <c r="A118" s="3"/>
      <c r="B118" s="38" t="s">
        <v>203</v>
      </c>
      <c r="C118" s="38"/>
      <c r="D118" s="38"/>
      <c r="E118" s="38"/>
      <c r="F118" s="38"/>
      <c r="G118" s="38"/>
      <c r="H118" s="38"/>
      <c r="I118" s="123"/>
      <c r="J118" s="38"/>
      <c r="K118" s="38"/>
      <c r="L118" s="38"/>
      <c r="M118" s="38"/>
      <c r="N118" s="3"/>
      <c r="O118" s="3"/>
      <c r="P118" s="4"/>
      <c r="Q118" s="4"/>
      <c r="R118" s="4"/>
      <c r="S118" s="3"/>
    </row>
    <row r="119" spans="1:19" x14ac:dyDescent="0.25">
      <c r="A119" s="3"/>
      <c r="B119" s="2"/>
      <c r="C119" s="2"/>
      <c r="D119" s="1"/>
      <c r="E119" s="2"/>
      <c r="F119" s="2"/>
      <c r="G119" s="2"/>
      <c r="H119" s="2"/>
      <c r="I119" s="124"/>
      <c r="J119" s="2"/>
      <c r="K119" s="2"/>
      <c r="L119" s="3"/>
      <c r="M119" s="1"/>
      <c r="N119" s="3"/>
      <c r="O119" s="3"/>
      <c r="P119" s="4"/>
      <c r="Q119" s="4"/>
      <c r="R119" s="4"/>
      <c r="S119" s="3"/>
    </row>
    <row r="120" spans="1:19" x14ac:dyDescent="0.25">
      <c r="A120" s="3"/>
      <c r="B120" s="2" t="s">
        <v>151</v>
      </c>
      <c r="C120" s="2"/>
      <c r="D120" s="1"/>
      <c r="E120" s="2"/>
      <c r="F120" s="2"/>
      <c r="G120" s="2"/>
      <c r="H120" s="2"/>
      <c r="I120" s="124"/>
      <c r="J120" s="2"/>
      <c r="K120" s="162"/>
      <c r="L120" s="162"/>
      <c r="M120" s="1"/>
      <c r="N120" s="3"/>
      <c r="O120" s="3"/>
      <c r="P120" s="4"/>
      <c r="Q120" s="4"/>
      <c r="R120" s="4"/>
      <c r="S120" s="3"/>
    </row>
    <row r="121" spans="1:19" x14ac:dyDescent="0.25">
      <c r="A121" s="1"/>
      <c r="B121" s="183" t="s">
        <v>202</v>
      </c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"/>
      <c r="N121" s="1"/>
      <c r="O121" s="1"/>
      <c r="P121" s="1"/>
      <c r="Q121" s="1"/>
      <c r="R121" s="1"/>
      <c r="S121" s="1"/>
    </row>
  </sheetData>
  <mergeCells count="81">
    <mergeCell ref="A20:A21"/>
    <mergeCell ref="A88:A90"/>
    <mergeCell ref="E94:E106"/>
    <mergeCell ref="A79:S79"/>
    <mergeCell ref="J73:J75"/>
    <mergeCell ref="J71:J72"/>
    <mergeCell ref="A80:C80"/>
    <mergeCell ref="A86:C86"/>
    <mergeCell ref="J76:J77"/>
    <mergeCell ref="A78:B78"/>
    <mergeCell ref="K76:K77"/>
    <mergeCell ref="S32:S77"/>
    <mergeCell ref="A1:S1"/>
    <mergeCell ref="A2:B2"/>
    <mergeCell ref="A3:B3"/>
    <mergeCell ref="A4:S4"/>
    <mergeCell ref="A5:A6"/>
    <mergeCell ref="A7:A8"/>
    <mergeCell ref="A9:A10"/>
    <mergeCell ref="A11:A12"/>
    <mergeCell ref="A13:A14"/>
    <mergeCell ref="A15:A16"/>
    <mergeCell ref="A17:A19"/>
    <mergeCell ref="K51:K52"/>
    <mergeCell ref="D55:D60"/>
    <mergeCell ref="A22:A23"/>
    <mergeCell ref="A25:A26"/>
    <mergeCell ref="A27:A28"/>
    <mergeCell ref="E55:E60"/>
    <mergeCell ref="A30:B30"/>
    <mergeCell ref="A31:S31"/>
    <mergeCell ref="K36:K37"/>
    <mergeCell ref="A38:A54"/>
    <mergeCell ref="K55:K60"/>
    <mergeCell ref="A32:A37"/>
    <mergeCell ref="D32:D37"/>
    <mergeCell ref="E32:E37"/>
    <mergeCell ref="K32:K35"/>
    <mergeCell ref="D38:D54"/>
    <mergeCell ref="E38:E54"/>
    <mergeCell ref="A55:A60"/>
    <mergeCell ref="B42:B43"/>
    <mergeCell ref="K42:K43"/>
    <mergeCell ref="B121:L121"/>
    <mergeCell ref="L94:L106"/>
    <mergeCell ref="A107:B107"/>
    <mergeCell ref="A108:S108"/>
    <mergeCell ref="S109:S110"/>
    <mergeCell ref="A109:B109"/>
    <mergeCell ref="A110:B110"/>
    <mergeCell ref="S88:S106"/>
    <mergeCell ref="A91:A93"/>
    <mergeCell ref="D91:D93"/>
    <mergeCell ref="E91:E93"/>
    <mergeCell ref="K91:K93"/>
    <mergeCell ref="K88:K90"/>
    <mergeCell ref="K94:K106"/>
    <mergeCell ref="D94:D106"/>
    <mergeCell ref="K82:K83"/>
    <mergeCell ref="K120:L120"/>
    <mergeCell ref="E88:E90"/>
    <mergeCell ref="A81:A82"/>
    <mergeCell ref="D81:D83"/>
    <mergeCell ref="E81:E83"/>
    <mergeCell ref="L91:L93"/>
    <mergeCell ref="L88:L90"/>
    <mergeCell ref="A84:B84"/>
    <mergeCell ref="A85:S85"/>
    <mergeCell ref="D88:D90"/>
    <mergeCell ref="S86:S87"/>
    <mergeCell ref="A87:B87"/>
    <mergeCell ref="A94:A106"/>
    <mergeCell ref="K113:M113"/>
    <mergeCell ref="K117:L117"/>
    <mergeCell ref="A61:A67"/>
    <mergeCell ref="D61:D64"/>
    <mergeCell ref="E61:E64"/>
    <mergeCell ref="K71:K72"/>
    <mergeCell ref="K73:K75"/>
    <mergeCell ref="J65:J66"/>
    <mergeCell ref="K62:K63"/>
  </mergeCells>
  <printOptions horizontalCentered="1"/>
  <pageMargins left="0.2" right="0.2" top="0.5" bottom="0.5" header="0.3" footer="0.3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10" workbookViewId="0">
      <selection activeCell="E21" sqref="E21"/>
    </sheetView>
  </sheetViews>
  <sheetFormatPr defaultRowHeight="15" x14ac:dyDescent="0.25"/>
  <cols>
    <col min="4" max="4" width="13.5703125" customWidth="1"/>
    <col min="5" max="5" width="14.7109375" customWidth="1"/>
    <col min="6" max="6" width="24.28515625" customWidth="1"/>
  </cols>
  <sheetData>
    <row r="1" spans="1:6" ht="39" customHeight="1" thickBot="1" x14ac:dyDescent="0.3">
      <c r="A1" s="104">
        <v>3</v>
      </c>
      <c r="B1" s="103">
        <v>42170</v>
      </c>
      <c r="C1" s="104" t="s">
        <v>257</v>
      </c>
      <c r="D1" s="105"/>
      <c r="E1" s="106">
        <v>219986464</v>
      </c>
      <c r="F1" s="104" t="s">
        <v>258</v>
      </c>
    </row>
    <row r="2" spans="1:6" ht="39" customHeight="1" thickBot="1" x14ac:dyDescent="0.3">
      <c r="A2" s="104">
        <v>4</v>
      </c>
      <c r="B2" s="103">
        <v>42171</v>
      </c>
      <c r="C2" s="104" t="s">
        <v>257</v>
      </c>
      <c r="D2" s="105"/>
      <c r="E2" s="106">
        <v>10415685</v>
      </c>
      <c r="F2" s="104" t="s">
        <v>259</v>
      </c>
    </row>
    <row r="3" spans="1:6" ht="39" customHeight="1" thickBot="1" x14ac:dyDescent="0.3">
      <c r="A3" s="104">
        <v>5</v>
      </c>
      <c r="B3" s="103">
        <v>42171</v>
      </c>
      <c r="C3" s="104" t="s">
        <v>257</v>
      </c>
      <c r="D3" s="105"/>
      <c r="E3" s="106">
        <v>12632727</v>
      </c>
      <c r="F3" s="104" t="s">
        <v>260</v>
      </c>
    </row>
    <row r="4" spans="1:6" ht="39" customHeight="1" thickBot="1" x14ac:dyDescent="0.3">
      <c r="A4" s="104">
        <v>6</v>
      </c>
      <c r="B4" s="103">
        <v>42171</v>
      </c>
      <c r="C4" s="104" t="s">
        <v>257</v>
      </c>
      <c r="D4" s="105"/>
      <c r="E4" s="106">
        <v>17398550</v>
      </c>
      <c r="F4" s="104" t="s">
        <v>261</v>
      </c>
    </row>
    <row r="5" spans="1:6" ht="39" customHeight="1" thickBot="1" x14ac:dyDescent="0.3">
      <c r="A5" s="104">
        <v>7</v>
      </c>
      <c r="B5" s="103">
        <v>42171</v>
      </c>
      <c r="C5" s="104" t="s">
        <v>257</v>
      </c>
      <c r="D5" s="105"/>
      <c r="E5" s="106">
        <v>17649255</v>
      </c>
      <c r="F5" s="104" t="s">
        <v>262</v>
      </c>
    </row>
    <row r="6" spans="1:6" ht="39" customHeight="1" thickBot="1" x14ac:dyDescent="0.3">
      <c r="A6" s="104">
        <v>8</v>
      </c>
      <c r="B6" s="103">
        <v>42171</v>
      </c>
      <c r="C6" s="104" t="s">
        <v>257</v>
      </c>
      <c r="D6" s="105"/>
      <c r="E6" s="106">
        <v>18461690</v>
      </c>
      <c r="F6" s="104" t="s">
        <v>263</v>
      </c>
    </row>
    <row r="7" spans="1:6" ht="39" customHeight="1" thickBot="1" x14ac:dyDescent="0.3">
      <c r="A7" s="104">
        <v>9</v>
      </c>
      <c r="B7" s="103">
        <v>42171</v>
      </c>
      <c r="C7" s="104" t="s">
        <v>257</v>
      </c>
      <c r="D7" s="105"/>
      <c r="E7" s="106">
        <v>18141240</v>
      </c>
      <c r="F7" s="104" t="s">
        <v>264</v>
      </c>
    </row>
    <row r="8" spans="1:6" ht="39" customHeight="1" thickBot="1" x14ac:dyDescent="0.3">
      <c r="A8" s="104">
        <v>10</v>
      </c>
      <c r="B8" s="103">
        <v>42171</v>
      </c>
      <c r="C8" s="104" t="s">
        <v>257</v>
      </c>
      <c r="D8" s="105"/>
      <c r="E8" s="106">
        <v>248642810</v>
      </c>
      <c r="F8" s="104" t="s">
        <v>265</v>
      </c>
    </row>
    <row r="9" spans="1:6" ht="39" customHeight="1" thickBot="1" x14ac:dyDescent="0.3">
      <c r="A9" s="104">
        <v>24</v>
      </c>
      <c r="B9" s="103">
        <v>42172</v>
      </c>
      <c r="C9" s="104" t="s">
        <v>257</v>
      </c>
      <c r="D9" s="105"/>
      <c r="E9" s="106">
        <v>248641796</v>
      </c>
      <c r="F9" s="104" t="s">
        <v>266</v>
      </c>
    </row>
    <row r="10" spans="1:6" ht="39" customHeight="1" thickBot="1" x14ac:dyDescent="0.3">
      <c r="A10" s="104">
        <v>25</v>
      </c>
      <c r="B10" s="103">
        <v>42172</v>
      </c>
      <c r="C10" s="104" t="s">
        <v>257</v>
      </c>
      <c r="D10" s="105"/>
      <c r="E10" s="106">
        <v>15561702</v>
      </c>
      <c r="F10" s="104" t="s">
        <v>267</v>
      </c>
    </row>
    <row r="11" spans="1:6" x14ac:dyDescent="0.25">
      <c r="E11" s="107">
        <f>SUM(E1:E10)</f>
        <v>827531919</v>
      </c>
    </row>
  </sheetData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нэг бүрийн үнээр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Гүрбадам.Б ЦЕГ, СХГ</dc:creator>
  <cp:lastModifiedBy>Administrator</cp:lastModifiedBy>
  <cp:lastPrinted>2015-06-25T02:58:32Z</cp:lastPrinted>
  <dcterms:created xsi:type="dcterms:W3CDTF">2015-03-09T02:45:16Z</dcterms:created>
  <dcterms:modified xsi:type="dcterms:W3CDTF">2015-06-25T06:50:21Z</dcterms:modified>
</cp:coreProperties>
</file>