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627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1" i="2"/>
  <c r="H50"/>
  <c r="H8"/>
  <c r="G8"/>
  <c r="F8"/>
  <c r="E8"/>
  <c r="E86" i="1"/>
  <c r="C86"/>
  <c r="E84"/>
  <c r="E76"/>
  <c r="E91" s="1"/>
  <c r="D76"/>
  <c r="C76"/>
  <c r="B76"/>
  <c r="E70"/>
  <c r="D70"/>
  <c r="C70"/>
  <c r="B70"/>
  <c r="E68"/>
  <c r="D68"/>
  <c r="D67" s="1"/>
  <c r="C68"/>
  <c r="B68"/>
  <c r="E67"/>
  <c r="C67"/>
  <c r="B67"/>
  <c r="E64"/>
  <c r="D64"/>
  <c r="C64"/>
  <c r="B64"/>
  <c r="E55"/>
  <c r="D55"/>
  <c r="C55"/>
  <c r="B55"/>
  <c r="E51"/>
  <c r="D51"/>
  <c r="C51"/>
  <c r="B51"/>
  <c r="E46"/>
  <c r="D46"/>
  <c r="C46"/>
  <c r="B46"/>
  <c r="E42"/>
  <c r="E19" s="1"/>
  <c r="E18" s="1"/>
  <c r="E17" s="1"/>
  <c r="E16" s="1"/>
  <c r="D42"/>
  <c r="C42"/>
  <c r="B42"/>
  <c r="E36"/>
  <c r="D36"/>
  <c r="C36"/>
  <c r="B36"/>
  <c r="E31"/>
  <c r="D31"/>
  <c r="C31"/>
  <c r="B31"/>
  <c r="E25"/>
  <c r="D25"/>
  <c r="C25"/>
  <c r="B25"/>
  <c r="E20"/>
  <c r="D20"/>
  <c r="D19" s="1"/>
  <c r="C20"/>
  <c r="C19" s="1"/>
  <c r="C18" s="1"/>
  <c r="C17" s="1"/>
  <c r="C16" s="1"/>
  <c r="B20"/>
  <c r="B19"/>
  <c r="B18"/>
  <c r="B17"/>
  <c r="B16"/>
  <c r="E12"/>
  <c r="D12"/>
  <c r="C12"/>
  <c r="B12"/>
  <c r="E10"/>
  <c r="D10"/>
  <c r="C10"/>
  <c r="C6" s="1"/>
  <c r="B10"/>
  <c r="B8"/>
  <c r="E7"/>
  <c r="D7"/>
  <c r="D6" s="1"/>
  <c r="C7"/>
  <c r="B7"/>
  <c r="B6" s="1"/>
  <c r="E6"/>
  <c r="E79" l="1"/>
  <c r="D18"/>
  <c r="D17" s="1"/>
  <c r="D16" s="1"/>
</calcChain>
</file>

<file path=xl/sharedStrings.xml><?xml version="1.0" encoding="utf-8"?>
<sst xmlns="http://schemas.openxmlformats.org/spreadsheetml/2006/main" count="210" uniqueCount="209">
  <si>
    <t>САНХҮҮ ХАНГАМЖИЙН ГАЗРЫН ТӨСВИЙН ГҮЙЦЭТГЭЛИЙН 2015 ОНЫ ЭХНИЙ                                                                                             06 САРЫН  МЭДЭЭ</t>
  </si>
  <si>
    <t>Үзүүлэлт</t>
  </si>
  <si>
    <t>Төлөвлөгөө /жилээр/</t>
  </si>
  <si>
    <t>Төлөвлөгөө /өссөн дүнгээр/</t>
  </si>
  <si>
    <t>Зарцуулах эрх /өссөн дүнгээр/</t>
  </si>
  <si>
    <t>Гүйцэтгэл /өссөн дүнгээр/</t>
  </si>
  <si>
    <t>Мөнгөн хөрөнгийн 2015 оны 01 -р сарын 01-ний үлдэгдэл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</si>
  <si>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</si>
  <si>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</si>
  <si>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</si>
  <si>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                    Хөрөнгө оруулалтын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</si>
  <si>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</si>
  <si>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</si>
  <si>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</si>
  <si>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</si>
  <si>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</si>
  <si>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                    Нэр данс зөрүүтэй орлого</t>
  </si>
  <si>
    <t xml:space="preserve">     I.  НИЙТ ЗАРЛАГА ба ЦЭВЭР ЗЭЭЛИЙН ДЇН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</si>
  <si>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</si>
  <si>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</si>
  <si>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</si>
  <si>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</si>
  <si>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</si>
  <si>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</si>
  <si>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Унаа хоолны Хєнгєлєлт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</si>
  <si>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</si>
  <si>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</si>
  <si>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</si>
  <si>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</si>
  <si>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</si>
  <si>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</si>
  <si>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</si>
  <si>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</si>
  <si>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</si>
  <si>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</si>
  <si>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</si>
  <si>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</si>
  <si>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</si>
  <si>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</si>
  <si>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</si>
  <si>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</si>
  <si>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Ном, хэвлэл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</si>
  <si>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</si>
  <si>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</si>
  <si>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</si>
  <si>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</si>
  <si>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</si>
  <si>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</si>
  <si>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</si>
  <si>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Тавилга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</si>
  <si>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</si>
  <si>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</si>
  <si>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</si>
  <si>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Гадаад албан томилолт</t>
  </si>
  <si>
    <t xml:space="preserve">                                          Дотоод албан томилолт</t>
  </si>
  <si>
    <t xml:space="preserve">                                          Зочин тєлєєлєгч хїлээн авах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</si>
  <si>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</si>
  <si>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</si>
  <si>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Аудит, баталгаажуулалт, зэрэглэл тогтоох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</si>
  <si>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</si>
  <si>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</si>
  <si>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</si>
  <si>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</si>
  <si>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</si>
  <si>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</si>
  <si>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</si>
  <si>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</si>
  <si>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</si>
  <si>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</si>
  <si>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</si>
  <si>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</si>
  <si>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</si>
  <si>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</si>
  <si>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Тєрєєс иргэдэд олгох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</si>
  <si>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</si>
  <si>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</si>
  <si>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                    Нэг удаагийн тэтгэмж, шагнал урамшуулал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</si>
  <si>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</si>
  <si>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</si>
  <si>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</si>
  <si>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>Мөнгөн хөрөнгийн 2015 оны 06 -р сарын 30-ний үлдэгдэл</t>
  </si>
  <si>
    <t>Харилцах дансны үлдэгдэл</t>
  </si>
  <si>
    <t>ЖМС /касс/ үлдэгдэл</t>
  </si>
  <si>
    <t>Байгууллагаас авах авлагын эцсийн үлдэгдэл</t>
  </si>
  <si>
    <t>Байгууллагад төлөх өглөгийн эцсийн үлдэгдэл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</si>
  <si>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</si>
  <si>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</si>
  <si>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</si>
  <si>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</si>
  <si>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</si>
  <si>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</si>
  <si>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</si>
  <si>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                                САНХҮҮ ХАНГАМЖИЙН ГАЗАР</t>
  </si>
  <si>
    <t xml:space="preserve">           Санхүү хангамжийн газрын 2015  оны 6 сарын  аâëàãà, ºãëºãèéí äýëãýðýíã¿é ìýäýý</t>
  </si>
  <si>
    <t xml:space="preserve">Код-Хөтөлбөрийн нэр </t>
  </si>
  <si>
    <t>Код-Арга хэмжээний нэр</t>
  </si>
  <si>
    <t>Эдийн засгийн ангилал код</t>
  </si>
  <si>
    <t>Õàñàõ: òóõàéí ñàðä òºëºãäñºí ºãëºã, àâëàãà</t>
  </si>
  <si>
    <t>Íýìýõ: òóõàéí ñàðä øèíýýð ¿¿ññýí ºãëºã, àâëàãà</t>
  </si>
  <si>
    <t>2015 îíû 6-ð ñàðûí ýöñèéí ¿ëäýãäýë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</si>
  <si>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</si>
  <si>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</si>
  <si>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</si>
  <si>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</si>
  <si>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</si>
  <si>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</si>
  <si>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</si>
  <si>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</si>
  <si>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</si>
  <si>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</si>
  <si>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</si>
  <si>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</si>
  <si>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</si>
  <si>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</si>
  <si>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</si>
  <si>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</si>
  <si>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</si>
  <si>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</si>
  <si>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</si>
  <si>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</si>
  <si>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</si>
  <si>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</si>
  <si>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</si>
  <si>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</si>
  <si>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>Гэрээт ажлын хөлс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</si>
  <si>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</si>
  <si>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</si>
  <si>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</si>
  <si>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</si>
  <si>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</si>
  <si>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</si>
  <si>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Цэвэр, бохир ус</t>
  </si>
  <si>
    <t>210304</t>
  </si>
  <si>
    <t>Байрны түрээс</t>
  </si>
  <si>
    <t>210401</t>
  </si>
  <si>
    <t>Бичиг хэрэг</t>
  </si>
  <si>
    <t>210402</t>
  </si>
  <si>
    <t>Тээвэр, шатахуун</t>
  </si>
  <si>
    <t>210403</t>
  </si>
  <si>
    <t>Шуудан, холбоо, интернэтийн төлбөр</t>
  </si>
  <si>
    <t>210404</t>
  </si>
  <si>
    <t>Ном, хэвлэл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</si>
  <si>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</si>
  <si>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</si>
  <si>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</si>
  <si>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</si>
  <si>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</si>
  <si>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</si>
  <si>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</si>
  <si>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</si>
  <si>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</si>
  <si>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</si>
  <si>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</si>
  <si>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</si>
  <si>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</si>
  <si>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</si>
  <si>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</si>
  <si>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</si>
  <si>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</si>
  <si>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Урсгал засвар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</si>
  <si>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</si>
  <si>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</si>
  <si>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</si>
  <si>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</si>
  <si>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</si>
  <si>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</si>
  <si>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</si>
  <si>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</si>
  <si>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</si>
  <si>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</si>
  <si>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</si>
  <si>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Даатгалын үйлчилгээ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</si>
  <si>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</si>
  <si>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</si>
  <si>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</si>
  <si>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</si>
  <si>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</si>
  <si>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</si>
  <si>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</si>
  <si>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</si>
  <si>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</si>
  <si>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</si>
  <si>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</si>
  <si>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</si>
  <si>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</si>
  <si>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</si>
  <si>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</si>
  <si>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</si>
  <si>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</si>
  <si>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</si>
  <si>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</si>
  <si>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</si>
  <si>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</si>
  <si>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</si>
  <si>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</si>
  <si>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</si>
  <si>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</si>
  <si>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</si>
  <si>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</si>
  <si>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Нэр данс зөрсөн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</si>
  <si>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</si>
  <si>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</si>
  <si>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</si>
  <si>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</si>
  <si>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</si>
  <si>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</si>
  <si>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</si>
  <si>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</si>
  <si>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r>
      <t>2015 îíû</t>
    </r>
    <r>
      <rPr>
        <b/>
        <sz val="8"/>
        <rFont val="Arial"/>
        <family val="2"/>
      </rPr>
      <t xml:space="preserve"> 05</t>
    </r>
    <r>
      <rPr>
        <sz val="8"/>
        <rFont val="Arial"/>
        <family val="2"/>
      </rPr>
      <t>-ð ñàðûí ýõíèé ¿ëäýãäýë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</si>
</sst>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Mon"/>
      <family val="2"/>
    </font>
    <font>
      <sz val="11"/>
      <color theme="1"/>
      <name val="Arial Mon"/>
      <family val="2"/>
    </font>
    <font>
      <sz val="8"/>
      <name val="Arial Mon"/>
      <family val="2"/>
    </font>
    <font>
      <b/>
      <sz val="8"/>
      <color theme="1"/>
      <name val="Arial Mon"/>
      <family val="2"/>
    </font>
    <font>
      <b/>
      <sz val="8"/>
      <name val="Arial Mon"/>
      <family val="2"/>
    </font>
    <font>
      <b/>
      <sz val="11"/>
      <color theme="1"/>
      <name val="Arial Mon"/>
      <family val="2"/>
    </font>
    <font>
      <sz val="8"/>
      <color theme="1"/>
      <name val="Arial Mon"/>
      <family val="2"/>
    </font>
    <font>
      <b/>
      <i/>
      <sz val="8"/>
      <name val="Arial Mo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Mon"/>
      <family val="2"/>
    </font>
    <font>
      <sz val="10"/>
      <color theme="1"/>
      <name val="Arial Mon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8"/>
      <color rgb="FF0070C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3" fillId="0" borderId="0"/>
  </cellStyleXfs>
  <cellXfs count="81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3" fontId="5" fillId="0" borderId="1" xfId="1" applyFont="1" applyBorder="1"/>
    <xf numFmtId="0" fontId="6" fillId="0" borderId="1" xfId="2" applyFont="1" applyBorder="1" applyAlignment="1">
      <alignment wrapText="1"/>
    </xf>
    <xf numFmtId="43" fontId="6" fillId="0" borderId="1" xfId="1" applyFont="1" applyBorder="1" applyAlignment="1"/>
    <xf numFmtId="0" fontId="7" fillId="0" borderId="0" xfId="0" applyFont="1"/>
    <xf numFmtId="0" fontId="4" fillId="0" borderId="1" xfId="2" applyFont="1" applyBorder="1" applyAlignment="1">
      <alignment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/>
    <xf numFmtId="43" fontId="8" fillId="0" borderId="1" xfId="1" applyFont="1" applyBorder="1"/>
    <xf numFmtId="0" fontId="6" fillId="0" borderId="1" xfId="0" applyFont="1" applyBorder="1" applyAlignment="1">
      <alignment wrapText="1"/>
    </xf>
    <xf numFmtId="43" fontId="9" fillId="0" borderId="1" xfId="1" applyFont="1" applyBorder="1" applyAlignment="1"/>
    <xf numFmtId="4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64" fontId="6" fillId="0" borderId="1" xfId="2" applyNumberFormat="1" applyFont="1" applyBorder="1" applyAlignment="1">
      <alignment horizontal="right"/>
    </xf>
    <xf numFmtId="43" fontId="12" fillId="3" borderId="1" xfId="1" applyFont="1" applyFill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43" fontId="11" fillId="3" borderId="1" xfId="1" applyFont="1" applyFill="1" applyBorder="1" applyAlignment="1">
      <alignment horizontal="right"/>
    </xf>
    <xf numFmtId="0" fontId="4" fillId="0" borderId="0" xfId="2" applyFont="1" applyBorder="1" applyAlignment="1">
      <alignment wrapText="1"/>
    </xf>
    <xf numFmtId="164" fontId="4" fillId="0" borderId="0" xfId="2" applyNumberFormat="1" applyFont="1" applyBorder="1" applyAlignment="1">
      <alignment horizontal="right"/>
    </xf>
    <xf numFmtId="43" fontId="12" fillId="3" borderId="0" xfId="1" applyFont="1" applyFill="1" applyBorder="1" applyAlignment="1">
      <alignment horizontal="right"/>
    </xf>
    <xf numFmtId="43" fontId="5" fillId="0" borderId="0" xfId="1" applyFont="1" applyBorder="1"/>
    <xf numFmtId="0" fontId="13" fillId="0" borderId="0" xfId="2" applyFont="1" applyBorder="1" applyAlignment="1">
      <alignment wrapText="1"/>
    </xf>
    <xf numFmtId="164" fontId="13" fillId="0" borderId="0" xfId="2" applyNumberFormat="1" applyFont="1" applyBorder="1" applyAlignment="1">
      <alignment horizontal="right"/>
    </xf>
    <xf numFmtId="43" fontId="14" fillId="0" borderId="0" xfId="1" applyFont="1" applyBorder="1"/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wrapText="1"/>
    </xf>
    <xf numFmtId="0" fontId="16" fillId="0" borderId="0" xfId="0" applyFont="1"/>
    <xf numFmtId="0" fontId="17" fillId="0" borderId="0" xfId="2" applyFont="1" applyAlignment="1"/>
    <xf numFmtId="0" fontId="12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left" wrapText="1"/>
    </xf>
    <xf numFmtId="0" fontId="10" fillId="0" borderId="0" xfId="0" applyFont="1"/>
    <xf numFmtId="0" fontId="12" fillId="0" borderId="0" xfId="2" applyFont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textRotation="90" wrapText="1"/>
    </xf>
    <xf numFmtId="0" fontId="12" fillId="0" borderId="2" xfId="2" applyFont="1" applyBorder="1" applyAlignment="1">
      <alignment horizontal="center" vertical="center" textRotation="90" wrapText="1"/>
    </xf>
    <xf numFmtId="0" fontId="12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12" fillId="0" borderId="6" xfId="2" applyFont="1" applyBorder="1" applyAlignment="1">
      <alignment horizontal="center" textRotation="90" wrapText="1"/>
    </xf>
    <xf numFmtId="0" fontId="12" fillId="0" borderId="6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/>
    </xf>
    <xf numFmtId="0" fontId="10" fillId="0" borderId="1" xfId="0" applyFont="1" applyBorder="1"/>
    <xf numFmtId="0" fontId="11" fillId="0" borderId="1" xfId="2" applyFont="1" applyBorder="1"/>
    <xf numFmtId="4" fontId="12" fillId="0" borderId="1" xfId="1" applyNumberFormat="1" applyFont="1" applyBorder="1" applyAlignment="1">
      <alignment horizontal="center"/>
    </xf>
    <xf numFmtId="4" fontId="12" fillId="0" borderId="1" xfId="2" applyNumberFormat="1" applyFont="1" applyBorder="1" applyAlignment="1">
      <alignment horizontal="center"/>
    </xf>
    <xf numFmtId="4" fontId="11" fillId="0" borderId="1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0" fontId="12" fillId="0" borderId="1" xfId="2" applyFont="1" applyBorder="1"/>
    <xf numFmtId="3" fontId="11" fillId="0" borderId="1" xfId="1" applyNumberFormat="1" applyFont="1" applyBorder="1" applyAlignment="1">
      <alignment horizontal="center"/>
    </xf>
    <xf numFmtId="0" fontId="19" fillId="0" borderId="1" xfId="2" applyFont="1" applyBorder="1" applyAlignment="1">
      <alignment horizontal="left"/>
    </xf>
    <xf numFmtId="0" fontId="12" fillId="0" borderId="1" xfId="3" applyFont="1" applyBorder="1" applyAlignment="1">
      <alignment horizontal="center" vertical="center" wrapText="1"/>
    </xf>
    <xf numFmtId="0" fontId="19" fillId="0" borderId="1" xfId="2" applyFont="1" applyBorder="1"/>
    <xf numFmtId="0" fontId="11" fillId="0" borderId="1" xfId="2" applyFont="1" applyBorder="1" applyAlignment="1">
      <alignment horizontal="left"/>
    </xf>
    <xf numFmtId="0" fontId="19" fillId="0" borderId="1" xfId="2" applyFont="1" applyBorder="1" applyAlignment="1">
      <alignment vertical="center"/>
    </xf>
    <xf numFmtId="3" fontId="12" fillId="0" borderId="2" xfId="1" applyNumberFormat="1" applyFont="1" applyBorder="1" applyAlignment="1">
      <alignment horizontal="center"/>
    </xf>
    <xf numFmtId="0" fontId="10" fillId="0" borderId="0" xfId="0" applyFont="1" applyBorder="1"/>
    <xf numFmtId="0" fontId="12" fillId="0" borderId="0" xfId="2" applyFont="1" applyBorder="1"/>
    <xf numFmtId="165" fontId="12" fillId="0" borderId="0" xfId="1" applyNumberFormat="1" applyFont="1" applyBorder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20" fillId="0" borderId="0" xfId="0" applyFont="1"/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horizontal="left"/>
    </xf>
    <xf numFmtId="0" fontId="12" fillId="0" borderId="0" xfId="0" applyFont="1"/>
    <xf numFmtId="0" fontId="12" fillId="0" borderId="0" xfId="2" applyFont="1" applyAlignment="1">
      <alignment horizontal="center"/>
    </xf>
    <xf numFmtId="0" fontId="11" fillId="0" borderId="0" xfId="0" applyFo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topLeftCell="A85" workbookViewId="0">
      <selection activeCell="A13" sqref="A13"/>
    </sheetView>
  </sheetViews>
  <sheetFormatPr defaultColWidth="9.140625" defaultRowHeight="14.25"/>
  <cols>
    <col min="1" max="1" width="57.140625" style="34" customWidth="1"/>
    <col min="2" max="2" width="22.85546875" style="34" hidden="1" customWidth="1"/>
    <col min="3" max="3" width="21.28515625" style="1" customWidth="1"/>
    <col min="4" max="4" width="21.42578125" style="1" hidden="1" customWidth="1"/>
    <col min="5" max="5" width="21.42578125" style="1" customWidth="1"/>
    <col min="6" max="16384" width="9.140625" style="1"/>
  </cols>
  <sheetData>
    <row r="1" spans="1:5" ht="33.75" customHeight="1">
      <c r="A1" s="38" t="s">
        <v>0</v>
      </c>
      <c r="B1" s="38"/>
      <c r="C1" s="38"/>
      <c r="D1" s="38"/>
      <c r="E1" s="38"/>
    </row>
    <row r="4" spans="1:5" s="4" customFormat="1" ht="22.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>
      <c r="A5" s="5" t="s">
        <v>6</v>
      </c>
      <c r="B5" s="5"/>
      <c r="C5" s="6"/>
      <c r="D5" s="6"/>
      <c r="E5" s="7">
        <v>350000</v>
      </c>
    </row>
    <row r="6" spans="1:5" s="10" customFormat="1" ht="15">
      <c r="A6" s="8" t="s">
        <v>7</v>
      </c>
      <c r="B6" s="9">
        <f>+B7+B10+B12</f>
        <v>139708253700</v>
      </c>
      <c r="C6" s="9">
        <f>+C7+C10+C12</f>
        <v>10164690800</v>
      </c>
      <c r="D6" s="9">
        <f>+D7+D10+D12</f>
        <v>84889897000</v>
      </c>
      <c r="E6" s="9">
        <f>+E7+E10+E12</f>
        <v>9919540588.7999992</v>
      </c>
    </row>
    <row r="7" spans="1:5" s="10" customFormat="1" ht="15">
      <c r="A7" s="8" t="s">
        <v>8</v>
      </c>
      <c r="B7" s="9">
        <f>+B8+B9</f>
        <v>130446397700</v>
      </c>
      <c r="C7" s="9">
        <f t="shared" ref="C7:E7" si="0">+C8+C9</f>
        <v>9801782200</v>
      </c>
      <c r="D7" s="9">
        <f t="shared" si="0"/>
        <v>84889897000</v>
      </c>
      <c r="E7" s="9">
        <f t="shared" si="0"/>
        <v>9777061000</v>
      </c>
    </row>
    <row r="8" spans="1:5">
      <c r="A8" s="11" t="s">
        <v>9</v>
      </c>
      <c r="B8" s="12">
        <f>130446397700-B9</f>
        <v>126799397700</v>
      </c>
      <c r="C8" s="13">
        <v>9801782200</v>
      </c>
      <c r="D8" s="13">
        <v>83933078990</v>
      </c>
      <c r="E8" s="14">
        <v>9777061000</v>
      </c>
    </row>
    <row r="9" spans="1:5">
      <c r="A9" s="11" t="s">
        <v>10</v>
      </c>
      <c r="B9" s="12">
        <v>3647000000</v>
      </c>
      <c r="C9" s="13"/>
      <c r="D9" s="13">
        <v>956818010</v>
      </c>
      <c r="E9" s="14"/>
    </row>
    <row r="10" spans="1:5" s="10" customFormat="1" ht="15">
      <c r="A10" s="8" t="s">
        <v>11</v>
      </c>
      <c r="B10" s="9">
        <f>+B11</f>
        <v>120820000</v>
      </c>
      <c r="C10" s="9">
        <f>+C11</f>
        <v>0</v>
      </c>
      <c r="D10" s="9">
        <f>+D11</f>
        <v>0</v>
      </c>
      <c r="E10" s="9">
        <f>+E11</f>
        <v>0</v>
      </c>
    </row>
    <row r="11" spans="1:5">
      <c r="A11" s="11" t="s">
        <v>12</v>
      </c>
      <c r="B11" s="12">
        <v>120820000</v>
      </c>
      <c r="C11" s="13"/>
      <c r="D11" s="13"/>
      <c r="E11" s="14"/>
    </row>
    <row r="12" spans="1:5">
      <c r="A12" s="11" t="s">
        <v>13</v>
      </c>
      <c r="B12" s="9">
        <f>+B13+B14+B15</f>
        <v>9141036000</v>
      </c>
      <c r="C12" s="9">
        <f>+C13+C14+C15</f>
        <v>362908600</v>
      </c>
      <c r="D12" s="9">
        <f>+D13+D14+D15</f>
        <v>0</v>
      </c>
      <c r="E12" s="9">
        <f>+E13+E14+E15</f>
        <v>142479588.80000001</v>
      </c>
    </row>
    <row r="13" spans="1:5">
      <c r="A13" s="11" t="s">
        <v>14</v>
      </c>
      <c r="B13" s="12">
        <v>8254348800</v>
      </c>
      <c r="C13" s="13">
        <v>137794000</v>
      </c>
      <c r="D13" s="13"/>
      <c r="E13" s="14"/>
    </row>
    <row r="14" spans="1:5">
      <c r="A14" s="11" t="s">
        <v>15</v>
      </c>
      <c r="B14" s="12">
        <v>886687200</v>
      </c>
      <c r="C14" s="13">
        <v>225114600</v>
      </c>
      <c r="D14" s="13"/>
      <c r="E14" s="14">
        <v>140525879.80000001</v>
      </c>
    </row>
    <row r="15" spans="1:5">
      <c r="A15" s="11" t="s">
        <v>16</v>
      </c>
      <c r="B15" s="11"/>
      <c r="C15" s="13"/>
      <c r="D15" s="13"/>
      <c r="E15" s="14">
        <v>1953709</v>
      </c>
    </row>
    <row r="16" spans="1:5" s="10" customFormat="1" ht="15">
      <c r="A16" s="15" t="s">
        <v>17</v>
      </c>
      <c r="B16" s="9">
        <f t="shared" ref="B16:E17" si="1">+B17</f>
        <v>139708253700</v>
      </c>
      <c r="C16" s="9">
        <f t="shared" si="1"/>
        <v>10164691300</v>
      </c>
      <c r="D16" s="9">
        <f t="shared" si="1"/>
        <v>4213890110</v>
      </c>
      <c r="E16" s="9">
        <f t="shared" si="1"/>
        <v>8838636521.5799999</v>
      </c>
    </row>
    <row r="17" spans="1:5" s="10" customFormat="1" ht="15">
      <c r="A17" s="8" t="s">
        <v>18</v>
      </c>
      <c r="B17" s="9">
        <f t="shared" si="1"/>
        <v>139708253700</v>
      </c>
      <c r="C17" s="9">
        <f t="shared" si="1"/>
        <v>10164691300</v>
      </c>
      <c r="D17" s="9">
        <f t="shared" si="1"/>
        <v>4213890110</v>
      </c>
      <c r="E17" s="9">
        <f t="shared" si="1"/>
        <v>8838636521.5799999</v>
      </c>
    </row>
    <row r="18" spans="1:5" s="10" customFormat="1" ht="15">
      <c r="A18" s="8" t="s">
        <v>19</v>
      </c>
      <c r="B18" s="9">
        <f>+B19+B67+B76</f>
        <v>139708253700</v>
      </c>
      <c r="C18" s="9">
        <f>+C19+C67+C76</f>
        <v>10164691300</v>
      </c>
      <c r="D18" s="9">
        <f>+D19+D67+D76</f>
        <v>4213890110</v>
      </c>
      <c r="E18" s="9">
        <f>+E19+E67+E76</f>
        <v>8838636521.5799999</v>
      </c>
    </row>
    <row r="19" spans="1:5" s="10" customFormat="1" ht="15">
      <c r="A19" s="8" t="s">
        <v>20</v>
      </c>
      <c r="B19" s="16">
        <f>+B20+B25+B31+B36+B42+B46+B51+B55+B64</f>
        <v>131680023300</v>
      </c>
      <c r="C19" s="16">
        <f>+C20+C25+C31+C36+C42+C46+C51+C55+C64</f>
        <v>7063614600</v>
      </c>
      <c r="D19" s="16">
        <f>+D20+D25+D31+D36+D42+D46+D51+D55+D64</f>
        <v>0</v>
      </c>
      <c r="E19" s="16">
        <f>+E20+E25+E31+E36+E42+E46+E51+E55+E64</f>
        <v>5859667775.5799999</v>
      </c>
    </row>
    <row r="20" spans="1:5" s="10" customFormat="1" ht="15">
      <c r="A20" s="8" t="s">
        <v>21</v>
      </c>
      <c r="B20" s="9">
        <f>+B21+B22+B23+B24</f>
        <v>100709762300</v>
      </c>
      <c r="C20" s="9">
        <f>+C21+C22+C23+C24</f>
        <v>3157047200</v>
      </c>
      <c r="D20" s="9">
        <f>+D21+D22+D23+D24</f>
        <v>0</v>
      </c>
      <c r="E20" s="9">
        <f>+E21+E22+E23+E24</f>
        <v>3157047200</v>
      </c>
    </row>
    <row r="21" spans="1:5">
      <c r="A21" s="11" t="s">
        <v>22</v>
      </c>
      <c r="B21" s="12">
        <v>77846318800</v>
      </c>
      <c r="C21" s="13">
        <v>1683465000</v>
      </c>
      <c r="D21" s="13"/>
      <c r="E21" s="14">
        <v>3020944318</v>
      </c>
    </row>
    <row r="22" spans="1:5">
      <c r="A22" s="11" t="s">
        <v>23</v>
      </c>
      <c r="B22" s="12">
        <v>16581180200</v>
      </c>
      <c r="C22" s="13">
        <v>1470492600</v>
      </c>
      <c r="D22" s="13"/>
      <c r="E22" s="14">
        <v>136102882</v>
      </c>
    </row>
    <row r="23" spans="1:5">
      <c r="A23" s="11" t="s">
        <v>24</v>
      </c>
      <c r="B23" s="12">
        <v>119549000</v>
      </c>
      <c r="C23" s="13"/>
      <c r="D23" s="13"/>
      <c r="E23" s="14"/>
    </row>
    <row r="24" spans="1:5">
      <c r="A24" s="11" t="s">
        <v>25</v>
      </c>
      <c r="B24" s="12">
        <v>6162714300</v>
      </c>
      <c r="C24" s="13">
        <v>3089600</v>
      </c>
      <c r="D24" s="13"/>
      <c r="E24" s="14"/>
    </row>
    <row r="25" spans="1:5" s="10" customFormat="1" ht="15">
      <c r="A25" s="8" t="s">
        <v>26</v>
      </c>
      <c r="B25" s="9">
        <f>+B26+B27+B28+B29+B30</f>
        <v>2810755500</v>
      </c>
      <c r="C25" s="9">
        <f>+C26+C27+C28+C29+C30</f>
        <v>65358000</v>
      </c>
      <c r="D25" s="9">
        <f>+D26+D27+D28+D29+D30</f>
        <v>0</v>
      </c>
      <c r="E25" s="9">
        <f>+E26+E27+E28+E29+E30</f>
        <v>65358000</v>
      </c>
    </row>
    <row r="26" spans="1:5">
      <c r="A26" s="11" t="s">
        <v>27</v>
      </c>
      <c r="B26" s="12">
        <v>175591500</v>
      </c>
      <c r="C26" s="13"/>
      <c r="D26" s="13"/>
      <c r="E26" s="14"/>
    </row>
    <row r="27" spans="1:5">
      <c r="A27" s="11" t="s">
        <v>28</v>
      </c>
      <c r="B27" s="12">
        <v>19561600</v>
      </c>
      <c r="C27" s="13">
        <v>65358000</v>
      </c>
      <c r="D27" s="13"/>
      <c r="E27" s="14">
        <v>65358000</v>
      </c>
    </row>
    <row r="28" spans="1:5">
      <c r="A28" s="11" t="s">
        <v>29</v>
      </c>
      <c r="B28" s="12">
        <v>24472200</v>
      </c>
      <c r="C28" s="13"/>
      <c r="D28" s="13"/>
      <c r="E28" s="14"/>
    </row>
    <row r="29" spans="1:5">
      <c r="A29" s="11" t="s">
        <v>30</v>
      </c>
      <c r="B29" s="12">
        <v>4890300</v>
      </c>
      <c r="C29" s="13"/>
      <c r="D29" s="13"/>
      <c r="E29" s="14"/>
    </row>
    <row r="30" spans="1:5">
      <c r="A30" s="11" t="s">
        <v>31</v>
      </c>
      <c r="B30" s="12">
        <v>2586239900</v>
      </c>
      <c r="C30" s="13"/>
      <c r="D30" s="13"/>
      <c r="E30" s="14"/>
    </row>
    <row r="31" spans="1:5" s="10" customFormat="1" ht="15">
      <c r="A31" s="8" t="s">
        <v>32</v>
      </c>
      <c r="B31" s="9">
        <f>+B32+B33+B34+B35</f>
        <v>4492990200</v>
      </c>
      <c r="C31" s="9">
        <f>+C32+C33+C34+C35</f>
        <v>332888000</v>
      </c>
      <c r="D31" s="9">
        <f>+D32+D33+D34+D35</f>
        <v>0</v>
      </c>
      <c r="E31" s="9">
        <f>+E32+E33+E34+E35</f>
        <v>40459696.729999997</v>
      </c>
    </row>
    <row r="32" spans="1:5">
      <c r="A32" s="11" t="s">
        <v>33</v>
      </c>
      <c r="B32" s="12">
        <v>1290959200</v>
      </c>
      <c r="C32" s="13">
        <v>132387600</v>
      </c>
      <c r="D32" s="13"/>
      <c r="E32" s="14">
        <v>21136368</v>
      </c>
    </row>
    <row r="33" spans="1:5">
      <c r="A33" s="11" t="s">
        <v>34</v>
      </c>
      <c r="B33" s="12">
        <v>2738674800</v>
      </c>
      <c r="C33" s="13">
        <v>193360400</v>
      </c>
      <c r="D33" s="13"/>
      <c r="E33" s="14">
        <v>16314766.369999999</v>
      </c>
    </row>
    <row r="34" spans="1:5">
      <c r="A34" s="11" t="s">
        <v>35</v>
      </c>
      <c r="B34" s="12">
        <v>384126200</v>
      </c>
      <c r="C34" s="13">
        <v>7140000</v>
      </c>
      <c r="D34" s="13"/>
      <c r="E34" s="14">
        <v>3008562.36</v>
      </c>
    </row>
    <row r="35" spans="1:5">
      <c r="A35" s="11" t="s">
        <v>36</v>
      </c>
      <c r="B35" s="12">
        <v>79230000</v>
      </c>
      <c r="C35" s="13"/>
      <c r="D35" s="13"/>
      <c r="E35" s="14"/>
    </row>
    <row r="36" spans="1:5" s="10" customFormat="1" ht="15">
      <c r="A36" s="8" t="s">
        <v>37</v>
      </c>
      <c r="B36" s="9">
        <f>+B37+B38+B39+B40+B41</f>
        <v>6220059600</v>
      </c>
      <c r="C36" s="9">
        <f>+C37+C38+C39+C40+C41</f>
        <v>250772000</v>
      </c>
      <c r="D36" s="9">
        <f>+D37+D38+D39+D40+D41</f>
        <v>0</v>
      </c>
      <c r="E36" s="9">
        <f>+E37+E38+E39+E40+E41</f>
        <v>151327807.75999999</v>
      </c>
    </row>
    <row r="37" spans="1:5">
      <c r="A37" s="11" t="s">
        <v>38</v>
      </c>
      <c r="B37" s="12">
        <v>712066400</v>
      </c>
      <c r="C37" s="13">
        <v>123215600</v>
      </c>
      <c r="D37" s="13"/>
      <c r="E37" s="14">
        <v>88122454</v>
      </c>
    </row>
    <row r="38" spans="1:5">
      <c r="A38" s="11" t="s">
        <v>39</v>
      </c>
      <c r="B38" s="12">
        <v>4817178100</v>
      </c>
      <c r="C38" s="13">
        <v>51666800</v>
      </c>
      <c r="D38" s="13"/>
      <c r="E38" s="14">
        <v>9977500</v>
      </c>
    </row>
    <row r="39" spans="1:5">
      <c r="A39" s="11" t="s">
        <v>40</v>
      </c>
      <c r="B39" s="12">
        <v>436726800</v>
      </c>
      <c r="C39" s="13">
        <v>35287800</v>
      </c>
      <c r="D39" s="13"/>
      <c r="E39" s="14">
        <v>38051571.759999998</v>
      </c>
    </row>
    <row r="40" spans="1:5">
      <c r="A40" s="11" t="s">
        <v>41</v>
      </c>
      <c r="B40" s="12">
        <v>86143000</v>
      </c>
      <c r="C40" s="13">
        <v>24601800</v>
      </c>
      <c r="D40" s="13"/>
      <c r="E40" s="14">
        <v>13947900</v>
      </c>
    </row>
    <row r="41" spans="1:5">
      <c r="A41" s="11" t="s">
        <v>42</v>
      </c>
      <c r="B41" s="12">
        <v>167945300</v>
      </c>
      <c r="C41" s="13">
        <v>16000000</v>
      </c>
      <c r="D41" s="13"/>
      <c r="E41" s="14">
        <v>1228382</v>
      </c>
    </row>
    <row r="42" spans="1:5" s="10" customFormat="1" ht="15">
      <c r="A42" s="8" t="s">
        <v>43</v>
      </c>
      <c r="B42" s="9">
        <f>+B43+B44+B45</f>
        <v>6469349600</v>
      </c>
      <c r="C42" s="9">
        <f>+C43+C44+C45</f>
        <v>1893212500</v>
      </c>
      <c r="D42" s="9">
        <f>+D43+D44+D45</f>
        <v>0</v>
      </c>
      <c r="E42" s="9">
        <f>+E43+E44+E45</f>
        <v>1598787456.8900001</v>
      </c>
    </row>
    <row r="43" spans="1:5">
      <c r="A43" s="11" t="s">
        <v>44</v>
      </c>
      <c r="B43" s="12">
        <v>21003700</v>
      </c>
      <c r="C43" s="13">
        <v>1164500</v>
      </c>
      <c r="D43" s="13"/>
      <c r="E43" s="14">
        <v>1014000</v>
      </c>
    </row>
    <row r="44" spans="1:5">
      <c r="A44" s="11" t="s">
        <v>45</v>
      </c>
      <c r="B44" s="12">
        <v>1842425800</v>
      </c>
      <c r="C44" s="13">
        <v>333642000</v>
      </c>
      <c r="D44" s="13"/>
      <c r="E44" s="14">
        <v>70772175</v>
      </c>
    </row>
    <row r="45" spans="1:5">
      <c r="A45" s="11" t="s">
        <v>46</v>
      </c>
      <c r="B45" s="12">
        <v>4605920100</v>
      </c>
      <c r="C45" s="13">
        <v>1558406000</v>
      </c>
      <c r="D45" s="13"/>
      <c r="E45" s="14">
        <v>1527001281.8900001</v>
      </c>
    </row>
    <row r="46" spans="1:5" s="10" customFormat="1" ht="15">
      <c r="A46" s="8" t="s">
        <v>47</v>
      </c>
      <c r="B46" s="9">
        <f>+B47+B48+B49+B50</f>
        <v>2108974200</v>
      </c>
      <c r="C46" s="9">
        <f>+C47+C48+C49+C50</f>
        <v>277988000</v>
      </c>
      <c r="D46" s="9">
        <f>+D47+D48+D49+D50</f>
        <v>0</v>
      </c>
      <c r="E46" s="9">
        <f>+E47+E48+E49+E50</f>
        <v>238055378</v>
      </c>
    </row>
    <row r="47" spans="1:5">
      <c r="A47" s="11" t="s">
        <v>48</v>
      </c>
      <c r="B47" s="12">
        <v>926010800</v>
      </c>
      <c r="C47" s="13">
        <v>142303800</v>
      </c>
      <c r="D47" s="13"/>
      <c r="E47" s="14">
        <v>141797158</v>
      </c>
    </row>
    <row r="48" spans="1:5">
      <c r="A48" s="11" t="s">
        <v>49</v>
      </c>
      <c r="B48" s="12">
        <v>49674600</v>
      </c>
      <c r="C48" s="13">
        <v>24000000</v>
      </c>
      <c r="D48" s="13"/>
      <c r="E48" s="14">
        <v>24606605</v>
      </c>
    </row>
    <row r="49" spans="1:5">
      <c r="A49" s="11" t="s">
        <v>50</v>
      </c>
      <c r="B49" s="12">
        <v>175741900</v>
      </c>
      <c r="C49" s="13">
        <v>63964800</v>
      </c>
      <c r="D49" s="13"/>
      <c r="E49" s="14">
        <v>21737232</v>
      </c>
    </row>
    <row r="50" spans="1:5">
      <c r="A50" s="11" t="s">
        <v>51</v>
      </c>
      <c r="B50" s="12">
        <v>957546900</v>
      </c>
      <c r="C50" s="13">
        <v>47719400</v>
      </c>
      <c r="D50" s="13"/>
      <c r="E50" s="14">
        <v>49914383</v>
      </c>
    </row>
    <row r="51" spans="1:5" s="10" customFormat="1" ht="15">
      <c r="A51" s="8" t="s">
        <v>52</v>
      </c>
      <c r="B51" s="9">
        <f>+B52+B53+B54</f>
        <v>735165500</v>
      </c>
      <c r="C51" s="9">
        <f>+C52+C53+C54</f>
        <v>55972000</v>
      </c>
      <c r="D51" s="9">
        <f>+D52+D53+D54</f>
        <v>0</v>
      </c>
      <c r="E51" s="9">
        <f>+E52+E53+E54</f>
        <v>53559935</v>
      </c>
    </row>
    <row r="52" spans="1:5">
      <c r="A52" s="11" t="s">
        <v>53</v>
      </c>
      <c r="B52" s="12">
        <v>70278800</v>
      </c>
      <c r="C52" s="13">
        <v>12218800</v>
      </c>
      <c r="D52" s="13"/>
      <c r="E52" s="14">
        <v>29927975</v>
      </c>
    </row>
    <row r="53" spans="1:5">
      <c r="A53" s="11" t="s">
        <v>54</v>
      </c>
      <c r="B53" s="12">
        <v>633444900</v>
      </c>
      <c r="C53" s="13">
        <v>30472200</v>
      </c>
      <c r="D53" s="13"/>
      <c r="E53" s="14">
        <v>21046900</v>
      </c>
    </row>
    <row r="54" spans="1:5">
      <c r="A54" s="11" t="s">
        <v>55</v>
      </c>
      <c r="B54" s="12">
        <v>31441800</v>
      </c>
      <c r="C54" s="13">
        <v>13281000</v>
      </c>
      <c r="D54" s="13"/>
      <c r="E54" s="14">
        <v>2585060</v>
      </c>
    </row>
    <row r="55" spans="1:5" s="10" customFormat="1" ht="23.25">
      <c r="A55" s="8" t="s">
        <v>56</v>
      </c>
      <c r="B55" s="9">
        <f>+B56+B57+B58+B59+B60+B61+B62+B63</f>
        <v>7706535300</v>
      </c>
      <c r="C55" s="9">
        <f>+C56+C57+C58+C59+C60+C61+C62+C63</f>
        <v>930527000</v>
      </c>
      <c r="D55" s="9">
        <f>+D56+D57+D58+D59+D60+D61+D62+D63</f>
        <v>0</v>
      </c>
      <c r="E55" s="9">
        <f>+E56+E57+E58+E59+E60+E61+E62+E63</f>
        <v>506856476.19999999</v>
      </c>
    </row>
    <row r="56" spans="1:5" ht="22.5">
      <c r="A56" s="11" t="s">
        <v>57</v>
      </c>
      <c r="B56" s="12">
        <v>5902896300</v>
      </c>
      <c r="C56" s="13">
        <v>127634400</v>
      </c>
      <c r="D56" s="13"/>
      <c r="E56" s="14">
        <v>59194184</v>
      </c>
    </row>
    <row r="57" spans="1:5">
      <c r="A57" s="11" t="s">
        <v>58</v>
      </c>
      <c r="B57" s="12">
        <v>14320000</v>
      </c>
      <c r="C57" s="13">
        <v>1000000</v>
      </c>
      <c r="D57" s="13"/>
      <c r="E57" s="14"/>
    </row>
    <row r="58" spans="1:5">
      <c r="A58" s="11" t="s">
        <v>59</v>
      </c>
      <c r="B58" s="12">
        <v>326458600</v>
      </c>
      <c r="C58" s="13">
        <v>214341800</v>
      </c>
      <c r="D58" s="13"/>
      <c r="E58" s="14">
        <v>214321285.19999999</v>
      </c>
    </row>
    <row r="59" spans="1:5">
      <c r="A59" s="11" t="s">
        <v>60</v>
      </c>
      <c r="B59" s="12">
        <v>76648500</v>
      </c>
      <c r="C59" s="13">
        <v>13109300</v>
      </c>
      <c r="D59" s="13"/>
      <c r="E59" s="14">
        <v>8671707</v>
      </c>
    </row>
    <row r="60" spans="1:5">
      <c r="A60" s="11" t="s">
        <v>61</v>
      </c>
      <c r="B60" s="12">
        <v>6027000</v>
      </c>
      <c r="C60" s="13"/>
      <c r="D60" s="13"/>
      <c r="E60" s="14"/>
    </row>
    <row r="61" spans="1:5">
      <c r="A61" s="11" t="s">
        <v>62</v>
      </c>
      <c r="B61" s="12">
        <v>70440200</v>
      </c>
      <c r="C61" s="13">
        <v>26775000</v>
      </c>
      <c r="D61" s="13"/>
      <c r="E61" s="14">
        <v>21104800</v>
      </c>
    </row>
    <row r="62" spans="1:5">
      <c r="A62" s="11" t="s">
        <v>63</v>
      </c>
      <c r="B62" s="12">
        <v>44744700</v>
      </c>
      <c r="C62" s="13">
        <v>6000000</v>
      </c>
      <c r="D62" s="13"/>
      <c r="E62" s="14">
        <v>6000000</v>
      </c>
    </row>
    <row r="63" spans="1:5">
      <c r="A63" s="11" t="s">
        <v>64</v>
      </c>
      <c r="B63" s="12">
        <v>1265000000</v>
      </c>
      <c r="C63" s="13">
        <v>541666500</v>
      </c>
      <c r="D63" s="13"/>
      <c r="E63" s="14">
        <v>197564500</v>
      </c>
    </row>
    <row r="64" spans="1:5" s="10" customFormat="1" ht="15">
      <c r="A64" s="8" t="s">
        <v>65</v>
      </c>
      <c r="B64" s="9">
        <f>+B65+B66</f>
        <v>426431100</v>
      </c>
      <c r="C64" s="9">
        <f>+C65+C66</f>
        <v>99849900</v>
      </c>
      <c r="D64" s="9">
        <f>+D65+D66</f>
        <v>0</v>
      </c>
      <c r="E64" s="9">
        <f>+E65+E66</f>
        <v>48215825</v>
      </c>
    </row>
    <row r="65" spans="1:5">
      <c r="A65" s="11" t="s">
        <v>66</v>
      </c>
      <c r="B65" s="12">
        <v>189384900</v>
      </c>
      <c r="C65" s="13">
        <v>9442700</v>
      </c>
      <c r="D65" s="13"/>
      <c r="E65" s="14">
        <v>4562430</v>
      </c>
    </row>
    <row r="66" spans="1:5">
      <c r="A66" s="11" t="s">
        <v>67</v>
      </c>
      <c r="B66" s="12">
        <v>237046200</v>
      </c>
      <c r="C66" s="13">
        <v>90407200</v>
      </c>
      <c r="D66" s="13"/>
      <c r="E66" s="14">
        <v>43653395</v>
      </c>
    </row>
    <row r="67" spans="1:5" s="10" customFormat="1" ht="15">
      <c r="A67" s="8" t="s">
        <v>68</v>
      </c>
      <c r="B67" s="9">
        <f>+B68+B70</f>
        <v>4381230400</v>
      </c>
      <c r="C67" s="9">
        <f>+C68+C70</f>
        <v>3101076700</v>
      </c>
      <c r="D67" s="9">
        <f>+D68+D70</f>
        <v>3257072100</v>
      </c>
      <c r="E67" s="9">
        <f>+E68+E70</f>
        <v>2978968746</v>
      </c>
    </row>
    <row r="68" spans="1:5" s="10" customFormat="1" ht="15">
      <c r="A68" s="8" t="s">
        <v>69</v>
      </c>
      <c r="B68" s="9">
        <f>+B69</f>
        <v>39325000</v>
      </c>
      <c r="C68" s="9">
        <f>+C69</f>
        <v>39325000</v>
      </c>
      <c r="D68" s="9">
        <f>+D69</f>
        <v>39325000</v>
      </c>
      <c r="E68" s="9">
        <f>+E69</f>
        <v>34086360</v>
      </c>
    </row>
    <row r="69" spans="1:5">
      <c r="A69" s="11" t="s">
        <v>70</v>
      </c>
      <c r="B69" s="12">
        <v>39325000</v>
      </c>
      <c r="C69" s="13">
        <v>39325000</v>
      </c>
      <c r="D69" s="13">
        <v>39325000</v>
      </c>
      <c r="E69" s="14">
        <v>34086360</v>
      </c>
    </row>
    <row r="70" spans="1:5" s="10" customFormat="1" ht="15">
      <c r="A70" s="8" t="s">
        <v>71</v>
      </c>
      <c r="B70" s="9">
        <f>+B71+B72+B73+B74+B75</f>
        <v>4341905400</v>
      </c>
      <c r="C70" s="9">
        <f>+C71+C72+C73+C74+C75</f>
        <v>3061751700</v>
      </c>
      <c r="D70" s="9">
        <f>+D71+D72+D73+D74+D75</f>
        <v>3217747100</v>
      </c>
      <c r="E70" s="9">
        <f>+E71+E72+E73+E74+E75</f>
        <v>2944882386</v>
      </c>
    </row>
    <row r="71" spans="1:5" ht="22.5">
      <c r="A71" s="11" t="s">
        <v>72</v>
      </c>
      <c r="B71" s="12">
        <v>246316400</v>
      </c>
      <c r="C71" s="13"/>
      <c r="D71" s="13"/>
      <c r="E71" s="14"/>
    </row>
    <row r="72" spans="1:5">
      <c r="A72" s="11" t="s">
        <v>73</v>
      </c>
      <c r="B72" s="12">
        <v>98259000</v>
      </c>
      <c r="C72" s="13"/>
      <c r="D72" s="13"/>
      <c r="E72" s="14"/>
    </row>
    <row r="73" spans="1:5" ht="22.5">
      <c r="A73" s="11" t="s">
        <v>74</v>
      </c>
      <c r="B73" s="12">
        <v>2419686300</v>
      </c>
      <c r="C73" s="13">
        <v>2419686300</v>
      </c>
      <c r="D73" s="13">
        <v>2419686300</v>
      </c>
      <c r="E73" s="14">
        <v>2419686300</v>
      </c>
    </row>
    <row r="74" spans="1:5" ht="22.5">
      <c r="A74" s="11" t="s">
        <v>75</v>
      </c>
      <c r="B74" s="12">
        <v>1197091700</v>
      </c>
      <c r="C74" s="13">
        <v>598545600</v>
      </c>
      <c r="D74" s="13">
        <v>798060800</v>
      </c>
      <c r="E74" s="14">
        <v>497122905</v>
      </c>
    </row>
    <row r="75" spans="1:5">
      <c r="A75" s="11" t="s">
        <v>76</v>
      </c>
      <c r="B75" s="12">
        <v>380552000</v>
      </c>
      <c r="C75" s="13">
        <v>43519800</v>
      </c>
      <c r="D75" s="13"/>
      <c r="E75" s="14">
        <v>28073181</v>
      </c>
    </row>
    <row r="76" spans="1:5" s="10" customFormat="1" ht="15">
      <c r="A76" s="8" t="s">
        <v>77</v>
      </c>
      <c r="B76" s="9">
        <f>+B77+B78</f>
        <v>3647000000</v>
      </c>
      <c r="C76" s="9">
        <f>+C77+C78</f>
        <v>0</v>
      </c>
      <c r="D76" s="9">
        <f>+D77+D78</f>
        <v>956818010</v>
      </c>
      <c r="E76" s="9">
        <f>+E77+E78</f>
        <v>0</v>
      </c>
    </row>
    <row r="77" spans="1:5">
      <c r="A77" s="11" t="s">
        <v>78</v>
      </c>
      <c r="B77" s="12">
        <v>2000000000</v>
      </c>
      <c r="C77" s="13"/>
      <c r="D77" s="17">
        <v>688865612</v>
      </c>
      <c r="E77" s="14"/>
    </row>
    <row r="78" spans="1:5">
      <c r="A78" s="11" t="s">
        <v>79</v>
      </c>
      <c r="B78" s="12">
        <v>1647000000</v>
      </c>
      <c r="C78" s="13"/>
      <c r="D78" s="17">
        <v>267952398</v>
      </c>
      <c r="E78" s="14"/>
    </row>
    <row r="79" spans="1:5" s="10" customFormat="1" ht="15">
      <c r="A79" s="18" t="s">
        <v>80</v>
      </c>
      <c r="B79" s="18"/>
      <c r="C79" s="9"/>
      <c r="D79" s="9"/>
      <c r="E79" s="7">
        <f>+E6-E16+E5</f>
        <v>1081254067.2199993</v>
      </c>
    </row>
    <row r="80" spans="1:5" s="10" customFormat="1" ht="15">
      <c r="A80" s="18" t="s">
        <v>81</v>
      </c>
      <c r="B80" s="18"/>
      <c r="C80" s="9"/>
      <c r="D80" s="9"/>
      <c r="E80" s="7">
        <v>1077904067.22</v>
      </c>
    </row>
    <row r="81" spans="1:5" s="10" customFormat="1" ht="15">
      <c r="A81" s="18" t="s">
        <v>82</v>
      </c>
      <c r="B81" s="18"/>
      <c r="C81" s="9"/>
      <c r="D81" s="9"/>
      <c r="E81" s="7">
        <v>3000000</v>
      </c>
    </row>
    <row r="82" spans="1:5">
      <c r="A82" s="19" t="s">
        <v>83</v>
      </c>
      <c r="B82" s="19"/>
      <c r="C82" s="13"/>
      <c r="D82" s="13"/>
      <c r="E82" s="14">
        <v>3787193</v>
      </c>
    </row>
    <row r="83" spans="1:5">
      <c r="A83" s="19" t="s">
        <v>84</v>
      </c>
      <c r="B83" s="19"/>
      <c r="C83" s="13"/>
      <c r="D83" s="13"/>
      <c r="E83" s="14">
        <v>1547871469</v>
      </c>
    </row>
    <row r="84" spans="1:5">
      <c r="A84" s="11" t="s">
        <v>85</v>
      </c>
      <c r="B84" s="11"/>
      <c r="C84" s="20">
        <v>1</v>
      </c>
      <c r="D84" s="20"/>
      <c r="E84" s="21">
        <f>+E85</f>
        <v>1</v>
      </c>
    </row>
    <row r="85" spans="1:5">
      <c r="A85" s="11" t="s">
        <v>86</v>
      </c>
      <c r="B85" s="11"/>
      <c r="C85" s="22"/>
      <c r="D85" s="22"/>
      <c r="E85" s="21">
        <v>1</v>
      </c>
    </row>
    <row r="86" spans="1:5" s="10" customFormat="1" ht="15">
      <c r="A86" s="8" t="s">
        <v>87</v>
      </c>
      <c r="B86" s="8"/>
      <c r="C86" s="20">
        <f>+C87+C88+C89+C90</f>
        <v>623</v>
      </c>
      <c r="D86" s="20"/>
      <c r="E86" s="23">
        <f>+E87+E88+E89+E90</f>
        <v>469</v>
      </c>
    </row>
    <row r="87" spans="1:5">
      <c r="A87" s="11" t="s">
        <v>88</v>
      </c>
      <c r="B87" s="11"/>
      <c r="C87" s="22">
        <v>43</v>
      </c>
      <c r="D87" s="22"/>
      <c r="E87" s="21">
        <v>35</v>
      </c>
    </row>
    <row r="88" spans="1:5">
      <c r="A88" s="11" t="s">
        <v>89</v>
      </c>
      <c r="B88" s="11"/>
      <c r="C88" s="22">
        <v>515</v>
      </c>
      <c r="D88" s="22"/>
      <c r="E88" s="21">
        <v>392</v>
      </c>
    </row>
    <row r="89" spans="1:5">
      <c r="A89" s="11" t="s">
        <v>90</v>
      </c>
      <c r="B89" s="11"/>
      <c r="C89" s="22">
        <v>65</v>
      </c>
      <c r="D89" s="22"/>
      <c r="E89" s="21">
        <v>42</v>
      </c>
    </row>
    <row r="90" spans="1:5">
      <c r="A90" s="11" t="s">
        <v>91</v>
      </c>
      <c r="B90" s="11"/>
      <c r="C90" s="22"/>
      <c r="D90" s="22"/>
      <c r="E90" s="21"/>
    </row>
    <row r="91" spans="1:5">
      <c r="A91" s="24"/>
      <c r="B91" s="24"/>
      <c r="C91" s="25"/>
      <c r="D91" s="25"/>
      <c r="E91" s="26">
        <f>+E9-E76</f>
        <v>0</v>
      </c>
    </row>
    <row r="92" spans="1:5">
      <c r="A92" s="24"/>
      <c r="B92" s="24"/>
      <c r="C92" s="25"/>
      <c r="D92" s="25"/>
      <c r="E92" s="27"/>
    </row>
    <row r="93" spans="1:5" ht="17.25" customHeight="1">
      <c r="A93" s="39" t="s">
        <v>92</v>
      </c>
      <c r="B93" s="39"/>
      <c r="C93" s="39"/>
      <c r="D93" s="28"/>
      <c r="E93" s="28"/>
    </row>
    <row r="94" spans="1:5" ht="26.25" customHeight="1">
      <c r="A94" s="40"/>
      <c r="B94" s="40"/>
      <c r="C94" s="40"/>
      <c r="D94" s="29"/>
      <c r="E94" s="30"/>
    </row>
    <row r="95" spans="1:5">
      <c r="A95" s="31"/>
      <c r="B95" s="31"/>
      <c r="C95" s="32"/>
      <c r="D95" s="32"/>
      <c r="E95" s="32"/>
    </row>
    <row r="96" spans="1:5">
      <c r="A96" s="33"/>
      <c r="B96" s="33"/>
      <c r="C96" s="33"/>
      <c r="D96" s="33"/>
      <c r="E96" s="33"/>
    </row>
    <row r="97" spans="1:5">
      <c r="A97" s="33"/>
      <c r="B97" s="33"/>
      <c r="C97" s="33"/>
      <c r="D97" s="33"/>
      <c r="E97" s="33"/>
    </row>
    <row r="98" spans="1:5">
      <c r="A98" s="33"/>
      <c r="B98" s="33"/>
      <c r="C98" s="33"/>
      <c r="D98" s="33"/>
      <c r="E98" s="33"/>
    </row>
    <row r="99" spans="1:5">
      <c r="A99" s="33"/>
      <c r="B99" s="33"/>
      <c r="C99" s="33"/>
      <c r="D99" s="33"/>
      <c r="E99" s="33"/>
    </row>
    <row r="100" spans="1:5">
      <c r="A100" s="33"/>
      <c r="B100" s="33"/>
      <c r="C100" s="33"/>
      <c r="D100" s="33"/>
      <c r="E100" s="33"/>
    </row>
    <row r="101" spans="1:5">
      <c r="A101" s="33"/>
      <c r="B101" s="33"/>
      <c r="C101" s="33"/>
      <c r="D101" s="33"/>
      <c r="E101" s="33"/>
    </row>
    <row r="102" spans="1:5">
      <c r="A102" s="33"/>
      <c r="B102" s="33"/>
      <c r="C102" s="33"/>
      <c r="D102" s="33"/>
      <c r="E102" s="33"/>
    </row>
    <row r="103" spans="1:5">
      <c r="A103" s="33"/>
      <c r="B103" s="33"/>
      <c r="C103" s="33"/>
      <c r="D103" s="33"/>
      <c r="E103" s="33"/>
    </row>
  </sheetData>
  <mergeCells count="3">
    <mergeCell ref="A1:E1"/>
    <mergeCell ref="A93:C93"/>
    <mergeCell ref="A94:C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0"/>
  <sheetViews>
    <sheetView workbookViewId="0">
      <selection activeCell="L14" sqref="L14"/>
    </sheetView>
  </sheetViews>
  <sheetFormatPr defaultRowHeight="11.25"/>
  <cols>
    <col min="1" max="1" width="7.28515625" style="41" customWidth="1"/>
    <col min="2" max="2" width="6.42578125" style="41" customWidth="1"/>
    <col min="3" max="3" width="7.5703125" style="41" customWidth="1"/>
    <col min="4" max="4" width="28.140625" style="41" customWidth="1"/>
    <col min="5" max="7" width="11.7109375" style="41" customWidth="1"/>
    <col min="8" max="8" width="12.140625" style="41" customWidth="1"/>
    <col min="9" max="9" width="11" style="41" customWidth="1"/>
    <col min="10" max="10" width="8.85546875" style="41" customWidth="1"/>
    <col min="11" max="11" width="11.42578125" style="41" customWidth="1"/>
    <col min="12" max="16384" width="9.140625" style="41"/>
  </cols>
  <sheetData>
    <row r="2" spans="1:11" s="35" customFormat="1" ht="12">
      <c r="D2" s="36" t="s">
        <v>93</v>
      </c>
      <c r="E2" s="36"/>
      <c r="F2" s="36"/>
      <c r="G2" s="36"/>
      <c r="H2" s="36"/>
      <c r="I2" s="36"/>
      <c r="J2" s="36"/>
      <c r="K2" s="36"/>
    </row>
    <row r="3" spans="1:11">
      <c r="D3" s="42"/>
      <c r="E3" s="42"/>
      <c r="F3" s="42"/>
      <c r="G3" s="42"/>
      <c r="H3" s="42"/>
      <c r="I3" s="42"/>
      <c r="J3" s="42"/>
      <c r="K3" s="42"/>
    </row>
    <row r="4" spans="1:11" ht="30.75" customHeight="1">
      <c r="A4" s="43" t="s">
        <v>94</v>
      </c>
      <c r="B4" s="43" t="s">
        <v>95</v>
      </c>
      <c r="C4" s="44" t="s">
        <v>96</v>
      </c>
      <c r="D4" s="44"/>
      <c r="E4" s="45" t="s">
        <v>208</v>
      </c>
      <c r="F4" s="46" t="s">
        <v>97</v>
      </c>
      <c r="G4" s="46" t="s">
        <v>98</v>
      </c>
      <c r="H4" s="47" t="s">
        <v>99</v>
      </c>
      <c r="I4" s="48"/>
      <c r="J4" s="48"/>
      <c r="K4" s="49"/>
    </row>
    <row r="5" spans="1:11" ht="33" customHeight="1">
      <c r="A5" s="43"/>
      <c r="B5" s="43"/>
      <c r="C5" s="50" t="s">
        <v>100</v>
      </c>
      <c r="D5" s="51" t="s">
        <v>101</v>
      </c>
      <c r="E5" s="52"/>
      <c r="F5" s="53"/>
      <c r="G5" s="53"/>
      <c r="H5" s="37" t="s">
        <v>102</v>
      </c>
      <c r="I5" s="37" t="s">
        <v>103</v>
      </c>
      <c r="J5" s="37" t="s">
        <v>104</v>
      </c>
      <c r="K5" s="37" t="s">
        <v>105</v>
      </c>
    </row>
    <row r="6" spans="1:11">
      <c r="A6" s="43"/>
      <c r="B6" s="43"/>
      <c r="C6" s="50"/>
      <c r="D6" s="51"/>
      <c r="E6" s="54" t="s">
        <v>106</v>
      </c>
      <c r="F6" s="54" t="s">
        <v>107</v>
      </c>
      <c r="G6" s="54" t="s">
        <v>108</v>
      </c>
      <c r="H6" s="54" t="s">
        <v>109</v>
      </c>
      <c r="I6" s="54" t="s">
        <v>110</v>
      </c>
      <c r="J6" s="54" t="s">
        <v>111</v>
      </c>
      <c r="K6" s="54" t="s">
        <v>112</v>
      </c>
    </row>
    <row r="7" spans="1:11">
      <c r="A7" s="55"/>
      <c r="B7" s="55"/>
      <c r="C7" s="55"/>
      <c r="D7" s="56" t="s">
        <v>113</v>
      </c>
      <c r="E7" s="57">
        <v>3787192.54</v>
      </c>
      <c r="F7" s="58"/>
      <c r="G7" s="57"/>
      <c r="H7" s="59">
        <v>3787193</v>
      </c>
      <c r="I7" s="57">
        <v>1287192.54</v>
      </c>
      <c r="J7" s="57"/>
      <c r="K7" s="57">
        <v>2500000</v>
      </c>
    </row>
    <row r="8" spans="1:11">
      <c r="A8" s="55"/>
      <c r="B8" s="55"/>
      <c r="C8" s="55"/>
      <c r="D8" s="56" t="s">
        <v>114</v>
      </c>
      <c r="E8" s="60">
        <f>SUM(E10:E57)</f>
        <v>1961196482</v>
      </c>
      <c r="F8" s="60">
        <f t="shared" ref="F8:H8" si="0">SUM(F10:F57)</f>
        <v>1002406509</v>
      </c>
      <c r="G8" s="60">
        <f t="shared" si="0"/>
        <v>589081496</v>
      </c>
      <c r="H8" s="60">
        <f t="shared" si="0"/>
        <v>1547871469</v>
      </c>
      <c r="I8" s="60"/>
      <c r="J8" s="60"/>
      <c r="K8" s="60"/>
    </row>
    <row r="9" spans="1:11">
      <c r="A9" s="55"/>
      <c r="B9" s="55"/>
      <c r="C9" s="55"/>
      <c r="D9" s="61" t="s">
        <v>115</v>
      </c>
      <c r="E9" s="60"/>
      <c r="F9" s="60"/>
      <c r="G9" s="60"/>
      <c r="H9" s="62"/>
      <c r="I9" s="60"/>
      <c r="J9" s="60"/>
      <c r="K9" s="60"/>
    </row>
    <row r="10" spans="1:11">
      <c r="A10" s="55">
        <v>70704</v>
      </c>
      <c r="B10" s="55">
        <v>80101</v>
      </c>
      <c r="C10" s="63">
        <v>210101</v>
      </c>
      <c r="D10" s="64" t="s">
        <v>116</v>
      </c>
      <c r="E10" s="60"/>
      <c r="F10" s="60"/>
      <c r="G10" s="60"/>
      <c r="H10" s="60"/>
      <c r="I10" s="60"/>
      <c r="J10" s="60"/>
      <c r="K10" s="60"/>
    </row>
    <row r="11" spans="1:11">
      <c r="A11" s="55">
        <v>70704</v>
      </c>
      <c r="B11" s="55">
        <v>80101</v>
      </c>
      <c r="C11" s="65" t="s">
        <v>117</v>
      </c>
      <c r="D11" s="64" t="s">
        <v>118</v>
      </c>
      <c r="E11" s="60"/>
      <c r="F11" s="60"/>
      <c r="G11" s="60"/>
      <c r="H11" s="60"/>
      <c r="I11" s="60"/>
      <c r="J11" s="60"/>
      <c r="K11" s="60"/>
    </row>
    <row r="12" spans="1:11">
      <c r="A12" s="55">
        <v>70704</v>
      </c>
      <c r="B12" s="55">
        <v>80101</v>
      </c>
      <c r="C12" s="65" t="s">
        <v>119</v>
      </c>
      <c r="D12" s="64" t="s">
        <v>120</v>
      </c>
      <c r="E12" s="60"/>
      <c r="F12" s="60"/>
      <c r="G12" s="60"/>
      <c r="H12" s="60"/>
      <c r="I12" s="60"/>
      <c r="J12" s="60"/>
      <c r="K12" s="60"/>
    </row>
    <row r="13" spans="1:11">
      <c r="A13" s="55">
        <v>70704</v>
      </c>
      <c r="B13" s="55">
        <v>80101</v>
      </c>
      <c r="C13" s="65" t="s">
        <v>121</v>
      </c>
      <c r="D13" s="64" t="s">
        <v>122</v>
      </c>
      <c r="E13" s="60"/>
      <c r="F13" s="60"/>
      <c r="G13" s="60"/>
      <c r="H13" s="60"/>
      <c r="I13" s="60"/>
      <c r="J13" s="60"/>
      <c r="K13" s="60"/>
    </row>
    <row r="14" spans="1:11">
      <c r="A14" s="55">
        <v>70704</v>
      </c>
      <c r="B14" s="55">
        <v>80101</v>
      </c>
      <c r="C14" s="65" t="s">
        <v>123</v>
      </c>
      <c r="D14" s="64" t="s">
        <v>124</v>
      </c>
      <c r="E14" s="60"/>
      <c r="F14" s="60"/>
      <c r="G14" s="60"/>
      <c r="H14" s="60"/>
      <c r="I14" s="60"/>
      <c r="J14" s="60"/>
      <c r="K14" s="60"/>
    </row>
    <row r="15" spans="1:11">
      <c r="A15" s="55">
        <v>70704</v>
      </c>
      <c r="B15" s="55">
        <v>80101</v>
      </c>
      <c r="C15" s="66">
        <v>2100201</v>
      </c>
      <c r="D15" s="37" t="s">
        <v>125</v>
      </c>
      <c r="E15" s="60"/>
      <c r="F15" s="60"/>
      <c r="G15" s="60"/>
      <c r="H15" s="60"/>
      <c r="I15" s="60"/>
      <c r="J15" s="60"/>
      <c r="K15" s="60"/>
    </row>
    <row r="16" spans="1:11">
      <c r="A16" s="55">
        <v>70704</v>
      </c>
      <c r="B16" s="55">
        <v>80101</v>
      </c>
      <c r="C16" s="65" t="s">
        <v>126</v>
      </c>
      <c r="D16" s="37" t="s">
        <v>127</v>
      </c>
      <c r="E16" s="60"/>
      <c r="F16" s="60"/>
      <c r="G16" s="60"/>
      <c r="H16" s="60"/>
      <c r="I16" s="60"/>
      <c r="J16" s="60"/>
      <c r="K16" s="60"/>
    </row>
    <row r="17" spans="1:11">
      <c r="A17" s="55">
        <v>70704</v>
      </c>
      <c r="B17" s="55">
        <v>80101</v>
      </c>
      <c r="C17" s="65" t="s">
        <v>128</v>
      </c>
      <c r="D17" s="37" t="s">
        <v>129</v>
      </c>
      <c r="E17" s="60"/>
      <c r="F17" s="60"/>
      <c r="G17" s="60"/>
      <c r="H17" s="60"/>
      <c r="I17" s="60"/>
      <c r="J17" s="60"/>
      <c r="K17" s="60"/>
    </row>
    <row r="18" spans="1:11">
      <c r="A18" s="55">
        <v>70704</v>
      </c>
      <c r="B18" s="55">
        <v>80101</v>
      </c>
      <c r="C18" s="65" t="s">
        <v>130</v>
      </c>
      <c r="D18" s="37" t="s">
        <v>131</v>
      </c>
      <c r="E18" s="60"/>
      <c r="F18" s="60"/>
      <c r="G18" s="60"/>
      <c r="H18" s="60"/>
      <c r="I18" s="60"/>
      <c r="J18" s="60"/>
      <c r="K18" s="60"/>
    </row>
    <row r="19" spans="1:11">
      <c r="A19" s="55">
        <v>70704</v>
      </c>
      <c r="B19" s="55">
        <v>80101</v>
      </c>
      <c r="C19" s="65" t="s">
        <v>132</v>
      </c>
      <c r="D19" s="37" t="s">
        <v>133</v>
      </c>
      <c r="E19" s="60"/>
      <c r="F19" s="60"/>
      <c r="G19" s="60"/>
      <c r="H19" s="60"/>
      <c r="I19" s="60"/>
      <c r="J19" s="60"/>
      <c r="K19" s="60"/>
    </row>
    <row r="20" spans="1:11">
      <c r="A20" s="55">
        <v>70704</v>
      </c>
      <c r="B20" s="55">
        <v>80101</v>
      </c>
      <c r="C20" s="65" t="s">
        <v>134</v>
      </c>
      <c r="D20" s="37" t="s">
        <v>135</v>
      </c>
      <c r="E20" s="60"/>
      <c r="F20" s="60"/>
      <c r="G20" s="60"/>
      <c r="H20" s="60"/>
      <c r="I20" s="60"/>
      <c r="J20" s="60"/>
      <c r="K20" s="60"/>
    </row>
    <row r="21" spans="1:11" hidden="1">
      <c r="A21" s="55">
        <v>70704</v>
      </c>
      <c r="B21" s="55">
        <v>80101</v>
      </c>
      <c r="C21" s="65" t="s">
        <v>136</v>
      </c>
      <c r="D21" s="37" t="s">
        <v>137</v>
      </c>
      <c r="E21" s="60"/>
      <c r="F21" s="60"/>
      <c r="G21" s="60"/>
      <c r="H21" s="60"/>
      <c r="I21" s="60"/>
      <c r="J21" s="60"/>
      <c r="K21" s="60"/>
    </row>
    <row r="22" spans="1:11" ht="22.5" hidden="1">
      <c r="A22" s="55">
        <v>70704</v>
      </c>
      <c r="B22" s="55">
        <v>80101</v>
      </c>
      <c r="C22" s="65" t="s">
        <v>138</v>
      </c>
      <c r="D22" s="37" t="s">
        <v>139</v>
      </c>
      <c r="E22" s="60"/>
      <c r="F22" s="60"/>
      <c r="G22" s="60"/>
      <c r="H22" s="60"/>
      <c r="I22" s="60"/>
      <c r="J22" s="60"/>
      <c r="K22" s="60"/>
    </row>
    <row r="23" spans="1:11" hidden="1">
      <c r="A23" s="55">
        <v>70704</v>
      </c>
      <c r="B23" s="55">
        <v>80101</v>
      </c>
      <c r="C23" s="65" t="s">
        <v>140</v>
      </c>
      <c r="D23" s="37" t="s">
        <v>141</v>
      </c>
      <c r="E23" s="60"/>
      <c r="F23" s="60"/>
      <c r="G23" s="60"/>
      <c r="H23" s="60"/>
      <c r="I23" s="60"/>
      <c r="J23" s="60"/>
      <c r="K23" s="60"/>
    </row>
    <row r="24" spans="1:11" ht="22.5" hidden="1">
      <c r="A24" s="55">
        <v>70704</v>
      </c>
      <c r="B24" s="55">
        <v>80101</v>
      </c>
      <c r="C24" s="65" t="s">
        <v>142</v>
      </c>
      <c r="D24" s="37" t="s">
        <v>143</v>
      </c>
      <c r="E24" s="60"/>
      <c r="F24" s="60"/>
      <c r="G24" s="60"/>
      <c r="H24" s="60"/>
      <c r="I24" s="60"/>
      <c r="J24" s="60"/>
      <c r="K24" s="60"/>
    </row>
    <row r="25" spans="1:11" ht="22.5" hidden="1">
      <c r="A25" s="55">
        <v>70704</v>
      </c>
      <c r="B25" s="55">
        <v>80101</v>
      </c>
      <c r="C25" s="65" t="s">
        <v>144</v>
      </c>
      <c r="D25" s="37" t="s">
        <v>145</v>
      </c>
      <c r="E25" s="60"/>
      <c r="F25" s="60"/>
      <c r="G25" s="60"/>
      <c r="H25" s="60"/>
      <c r="I25" s="60"/>
      <c r="J25" s="60"/>
      <c r="K25" s="60"/>
    </row>
    <row r="26" spans="1:11" hidden="1">
      <c r="A26" s="55">
        <v>70704</v>
      </c>
      <c r="B26" s="55">
        <v>80101</v>
      </c>
      <c r="C26" s="65" t="s">
        <v>146</v>
      </c>
      <c r="D26" s="37" t="s">
        <v>147</v>
      </c>
      <c r="E26" s="60"/>
      <c r="F26" s="60"/>
      <c r="G26" s="60"/>
      <c r="H26" s="60"/>
      <c r="I26" s="60"/>
      <c r="J26" s="60"/>
      <c r="K26" s="60"/>
    </row>
    <row r="27" spans="1:11" hidden="1">
      <c r="A27" s="55">
        <v>70704</v>
      </c>
      <c r="B27" s="55">
        <v>80101</v>
      </c>
      <c r="C27" s="65" t="s">
        <v>148</v>
      </c>
      <c r="D27" s="37" t="s">
        <v>149</v>
      </c>
      <c r="E27" s="60"/>
      <c r="F27" s="60"/>
      <c r="G27" s="60"/>
      <c r="H27" s="60"/>
      <c r="I27" s="60"/>
      <c r="J27" s="60"/>
      <c r="K27" s="60"/>
    </row>
    <row r="28" spans="1:11" hidden="1">
      <c r="A28" s="55">
        <v>70704</v>
      </c>
      <c r="B28" s="55">
        <v>80101</v>
      </c>
      <c r="C28" s="65" t="s">
        <v>150</v>
      </c>
      <c r="D28" s="37" t="s">
        <v>151</v>
      </c>
      <c r="E28" s="60"/>
      <c r="F28" s="60"/>
      <c r="G28" s="60"/>
      <c r="H28" s="60"/>
      <c r="I28" s="60"/>
      <c r="J28" s="60"/>
      <c r="K28" s="60"/>
    </row>
    <row r="29" spans="1:11" hidden="1">
      <c r="A29" s="55">
        <v>70704</v>
      </c>
      <c r="B29" s="55">
        <v>80101</v>
      </c>
      <c r="C29" s="65" t="s">
        <v>152</v>
      </c>
      <c r="D29" s="37" t="s">
        <v>153</v>
      </c>
      <c r="E29" s="60"/>
      <c r="F29" s="60"/>
      <c r="G29" s="60"/>
      <c r="H29" s="60"/>
      <c r="I29" s="60"/>
      <c r="J29" s="60"/>
      <c r="K29" s="60"/>
    </row>
    <row r="30" spans="1:11" hidden="1">
      <c r="A30" s="55">
        <v>70704</v>
      </c>
      <c r="B30" s="55">
        <v>80101</v>
      </c>
      <c r="C30" s="65" t="s">
        <v>154</v>
      </c>
      <c r="D30" s="37" t="s">
        <v>155</v>
      </c>
      <c r="E30" s="60"/>
      <c r="F30" s="60"/>
      <c r="G30" s="60"/>
      <c r="H30" s="60"/>
      <c r="I30" s="60"/>
      <c r="J30" s="60"/>
      <c r="K30" s="60"/>
    </row>
    <row r="31" spans="1:11" hidden="1">
      <c r="A31" s="55">
        <v>70704</v>
      </c>
      <c r="B31" s="55">
        <v>80101</v>
      </c>
      <c r="C31" s="65" t="s">
        <v>156</v>
      </c>
      <c r="D31" s="37" t="s">
        <v>157</v>
      </c>
      <c r="E31" s="60"/>
      <c r="F31" s="60"/>
      <c r="G31" s="60"/>
      <c r="H31" s="60"/>
      <c r="I31" s="60"/>
      <c r="J31" s="60"/>
      <c r="K31" s="60"/>
    </row>
    <row r="32" spans="1:11" hidden="1">
      <c r="A32" s="55">
        <v>70704</v>
      </c>
      <c r="B32" s="55">
        <v>80101</v>
      </c>
      <c r="C32" s="65" t="s">
        <v>158</v>
      </c>
      <c r="D32" s="37" t="s">
        <v>159</v>
      </c>
      <c r="E32" s="60"/>
      <c r="F32" s="60"/>
      <c r="G32" s="60"/>
      <c r="H32" s="60"/>
      <c r="I32" s="60"/>
      <c r="J32" s="60"/>
      <c r="K32" s="60"/>
    </row>
    <row r="33" spans="1:11" hidden="1">
      <c r="A33" s="55">
        <v>70704</v>
      </c>
      <c r="B33" s="55">
        <v>80101</v>
      </c>
      <c r="C33" s="65" t="s">
        <v>160</v>
      </c>
      <c r="D33" s="37" t="s">
        <v>161</v>
      </c>
      <c r="E33" s="60"/>
      <c r="F33" s="60"/>
      <c r="G33" s="60"/>
      <c r="H33" s="60"/>
      <c r="I33" s="60"/>
      <c r="J33" s="60"/>
      <c r="K33" s="60"/>
    </row>
    <row r="34" spans="1:11" hidden="1">
      <c r="A34" s="55">
        <v>70704</v>
      </c>
      <c r="B34" s="55">
        <v>80101</v>
      </c>
      <c r="C34" s="65" t="s">
        <v>162</v>
      </c>
      <c r="D34" s="37" t="s">
        <v>163</v>
      </c>
      <c r="E34" s="60"/>
      <c r="F34" s="60"/>
      <c r="G34" s="60"/>
      <c r="H34" s="60"/>
      <c r="I34" s="60"/>
      <c r="J34" s="60"/>
      <c r="K34" s="60"/>
    </row>
    <row r="35" spans="1:11" hidden="1">
      <c r="A35" s="55">
        <v>70704</v>
      </c>
      <c r="B35" s="55">
        <v>80101</v>
      </c>
      <c r="C35" s="65" t="s">
        <v>164</v>
      </c>
      <c r="D35" s="37" t="s">
        <v>165</v>
      </c>
      <c r="E35" s="60"/>
      <c r="F35" s="60"/>
      <c r="G35" s="60"/>
      <c r="H35" s="60"/>
      <c r="I35" s="60"/>
      <c r="J35" s="60"/>
      <c r="K35" s="60"/>
    </row>
    <row r="36" spans="1:11" ht="33.75" hidden="1">
      <c r="A36" s="55">
        <v>70704</v>
      </c>
      <c r="B36" s="55">
        <v>80101</v>
      </c>
      <c r="C36" s="65" t="s">
        <v>166</v>
      </c>
      <c r="D36" s="64" t="s">
        <v>167</v>
      </c>
      <c r="E36" s="60"/>
      <c r="F36" s="60"/>
      <c r="G36" s="60"/>
      <c r="H36" s="60"/>
      <c r="I36" s="60"/>
      <c r="J36" s="60"/>
      <c r="K36" s="60"/>
    </row>
    <row r="37" spans="1:11" ht="22.5" hidden="1">
      <c r="A37" s="55">
        <v>70704</v>
      </c>
      <c r="B37" s="55">
        <v>80101</v>
      </c>
      <c r="C37" s="65" t="s">
        <v>168</v>
      </c>
      <c r="D37" s="64" t="s">
        <v>169</v>
      </c>
      <c r="E37" s="60"/>
      <c r="F37" s="60"/>
      <c r="G37" s="60"/>
      <c r="H37" s="60"/>
      <c r="I37" s="60"/>
      <c r="J37" s="60"/>
      <c r="K37" s="60"/>
    </row>
    <row r="38" spans="1:11" hidden="1">
      <c r="A38" s="55">
        <v>70704</v>
      </c>
      <c r="B38" s="55">
        <v>80101</v>
      </c>
      <c r="C38" s="67" t="s">
        <v>170</v>
      </c>
      <c r="D38" s="64" t="s">
        <v>171</v>
      </c>
      <c r="E38" s="60"/>
      <c r="F38" s="60"/>
      <c r="G38" s="60"/>
      <c r="H38" s="60"/>
      <c r="I38" s="60"/>
      <c r="J38" s="60"/>
      <c r="K38" s="60"/>
    </row>
    <row r="39" spans="1:11" hidden="1">
      <c r="A39" s="55">
        <v>70704</v>
      </c>
      <c r="B39" s="55">
        <v>80101</v>
      </c>
      <c r="C39" s="65" t="s">
        <v>172</v>
      </c>
      <c r="D39" s="64" t="s">
        <v>173</v>
      </c>
      <c r="E39" s="60"/>
      <c r="F39" s="60"/>
      <c r="G39" s="60"/>
      <c r="H39" s="60"/>
      <c r="I39" s="60"/>
      <c r="J39" s="60"/>
      <c r="K39" s="60"/>
    </row>
    <row r="40" spans="1:11" hidden="1">
      <c r="A40" s="55">
        <v>70704</v>
      </c>
      <c r="B40" s="55">
        <v>80101</v>
      </c>
      <c r="C40" s="65" t="s">
        <v>174</v>
      </c>
      <c r="D40" s="64" t="s">
        <v>175</v>
      </c>
      <c r="E40" s="60"/>
      <c r="F40" s="60"/>
      <c r="G40" s="60"/>
      <c r="H40" s="60"/>
      <c r="I40" s="60"/>
      <c r="J40" s="60"/>
      <c r="K40" s="60"/>
    </row>
    <row r="41" spans="1:11" hidden="1">
      <c r="A41" s="55">
        <v>70704</v>
      </c>
      <c r="B41" s="55">
        <v>80101</v>
      </c>
      <c r="C41" s="65" t="s">
        <v>176</v>
      </c>
      <c r="D41" s="64" t="s">
        <v>177</v>
      </c>
      <c r="E41" s="60"/>
      <c r="F41" s="60"/>
      <c r="G41" s="60"/>
      <c r="H41" s="60"/>
      <c r="I41" s="60"/>
      <c r="J41" s="60"/>
      <c r="K41" s="60"/>
    </row>
    <row r="42" spans="1:11" hidden="1">
      <c r="A42" s="55">
        <v>70704</v>
      </c>
      <c r="B42" s="55">
        <v>80101</v>
      </c>
      <c r="C42" s="65" t="s">
        <v>178</v>
      </c>
      <c r="D42" s="64" t="s">
        <v>179</v>
      </c>
      <c r="E42" s="60"/>
      <c r="F42" s="60"/>
      <c r="G42" s="60"/>
      <c r="H42" s="60"/>
      <c r="I42" s="60"/>
      <c r="J42" s="60"/>
      <c r="K42" s="60"/>
    </row>
    <row r="43" spans="1:11" ht="22.5" hidden="1">
      <c r="A43" s="55">
        <v>70704</v>
      </c>
      <c r="B43" s="55">
        <v>80101</v>
      </c>
      <c r="C43" s="65" t="s">
        <v>180</v>
      </c>
      <c r="D43" s="64" t="s">
        <v>181</v>
      </c>
      <c r="E43" s="60"/>
      <c r="F43" s="68"/>
      <c r="G43" s="68"/>
      <c r="H43" s="68"/>
      <c r="I43" s="68"/>
      <c r="J43" s="68"/>
      <c r="K43" s="68"/>
    </row>
    <row r="44" spans="1:11" ht="22.5" hidden="1">
      <c r="A44" s="55">
        <v>70704</v>
      </c>
      <c r="B44" s="55">
        <v>80101</v>
      </c>
      <c r="C44" s="65" t="s">
        <v>182</v>
      </c>
      <c r="D44" s="64" t="s">
        <v>183</v>
      </c>
      <c r="E44" s="60"/>
      <c r="F44" s="60"/>
      <c r="G44" s="60"/>
      <c r="H44" s="60"/>
      <c r="I44" s="60"/>
      <c r="J44" s="60"/>
      <c r="K44" s="60"/>
    </row>
    <row r="45" spans="1:11" hidden="1">
      <c r="A45" s="55">
        <v>70704</v>
      </c>
      <c r="B45" s="55">
        <v>80312</v>
      </c>
      <c r="C45" s="65" t="s">
        <v>184</v>
      </c>
      <c r="D45" s="64" t="s">
        <v>185</v>
      </c>
      <c r="E45" s="60"/>
      <c r="F45" s="60"/>
      <c r="G45" s="60"/>
      <c r="H45" s="60"/>
      <c r="I45" s="60"/>
      <c r="J45" s="60"/>
      <c r="K45" s="60"/>
    </row>
    <row r="46" spans="1:11" ht="22.5" hidden="1">
      <c r="A46" s="55">
        <v>70704</v>
      </c>
      <c r="B46" s="55">
        <v>80101</v>
      </c>
      <c r="C46" s="63">
        <v>210902</v>
      </c>
      <c r="D46" s="64" t="s">
        <v>186</v>
      </c>
      <c r="E46" s="60"/>
      <c r="F46" s="60"/>
      <c r="G46" s="60"/>
      <c r="H46" s="60"/>
      <c r="I46" s="60"/>
      <c r="J46" s="60"/>
      <c r="K46" s="60"/>
    </row>
    <row r="47" spans="1:11" ht="22.5" hidden="1">
      <c r="A47" s="55">
        <v>70704</v>
      </c>
      <c r="B47" s="55">
        <v>80802</v>
      </c>
      <c r="C47" s="65" t="s">
        <v>187</v>
      </c>
      <c r="D47" s="37" t="s">
        <v>188</v>
      </c>
      <c r="E47" s="60"/>
      <c r="F47" s="60"/>
      <c r="G47" s="60"/>
      <c r="H47" s="60"/>
      <c r="I47" s="60"/>
      <c r="J47" s="60"/>
      <c r="K47" s="60"/>
    </row>
    <row r="48" spans="1:11" ht="22.5" hidden="1">
      <c r="A48" s="55">
        <v>70704</v>
      </c>
      <c r="B48" s="55">
        <v>80802</v>
      </c>
      <c r="C48" s="65" t="s">
        <v>189</v>
      </c>
      <c r="D48" s="37" t="s">
        <v>190</v>
      </c>
      <c r="E48" s="60"/>
      <c r="F48" s="60"/>
      <c r="G48" s="60"/>
      <c r="H48" s="60"/>
      <c r="I48" s="60"/>
      <c r="J48" s="60"/>
      <c r="K48" s="60"/>
    </row>
    <row r="49" spans="1:11" ht="22.5" hidden="1">
      <c r="A49" s="55">
        <v>70704</v>
      </c>
      <c r="B49" s="55">
        <v>80802</v>
      </c>
      <c r="C49" s="65" t="s">
        <v>191</v>
      </c>
      <c r="D49" s="37" t="s">
        <v>192</v>
      </c>
      <c r="E49" s="60"/>
      <c r="F49" s="60"/>
      <c r="G49" s="60"/>
      <c r="H49" s="60"/>
      <c r="I49" s="60"/>
      <c r="J49" s="60"/>
      <c r="K49" s="60"/>
    </row>
    <row r="50" spans="1:11" ht="22.5">
      <c r="A50" s="55">
        <v>70704</v>
      </c>
      <c r="B50" s="55">
        <v>80802</v>
      </c>
      <c r="C50" s="65" t="s">
        <v>193</v>
      </c>
      <c r="D50" s="37" t="s">
        <v>194</v>
      </c>
      <c r="E50" s="60">
        <v>1707247370</v>
      </c>
      <c r="F50" s="60">
        <v>898209641</v>
      </c>
      <c r="G50" s="60">
        <v>245699741</v>
      </c>
      <c r="H50" s="60">
        <f>E50-F50+G50</f>
        <v>1054737470</v>
      </c>
      <c r="I50" s="60">
        <v>0</v>
      </c>
      <c r="J50" s="60"/>
      <c r="K50" s="60"/>
    </row>
    <row r="51" spans="1:11" ht="33.75">
      <c r="A51" s="55">
        <v>70704</v>
      </c>
      <c r="B51" s="55">
        <v>80802</v>
      </c>
      <c r="C51" s="65" t="s">
        <v>195</v>
      </c>
      <c r="D51" s="37" t="s">
        <v>196</v>
      </c>
      <c r="E51" s="60">
        <v>253949112</v>
      </c>
      <c r="F51" s="60">
        <v>104196868</v>
      </c>
      <c r="G51" s="60">
        <v>343381755</v>
      </c>
      <c r="H51" s="60">
        <f>E51-F51+G51</f>
        <v>493133999</v>
      </c>
      <c r="I51" s="60">
        <v>0</v>
      </c>
      <c r="J51" s="60"/>
      <c r="K51" s="60"/>
    </row>
    <row r="52" spans="1:11" ht="22.5">
      <c r="A52" s="55">
        <v>70704</v>
      </c>
      <c r="B52" s="55">
        <v>80802</v>
      </c>
      <c r="C52" s="65" t="s">
        <v>197</v>
      </c>
      <c r="D52" s="37" t="s">
        <v>198</v>
      </c>
      <c r="E52" s="60"/>
      <c r="F52" s="60"/>
      <c r="G52" s="60"/>
      <c r="H52" s="60"/>
      <c r="I52" s="60"/>
      <c r="J52" s="60"/>
      <c r="K52" s="60"/>
    </row>
    <row r="53" spans="1:11">
      <c r="A53" s="55">
        <v>0</v>
      </c>
      <c r="B53" s="55">
        <v>0</v>
      </c>
      <c r="C53" s="65">
        <v>140020</v>
      </c>
      <c r="D53" s="37" t="s">
        <v>199</v>
      </c>
      <c r="E53" s="60">
        <v>0</v>
      </c>
      <c r="F53" s="60"/>
      <c r="G53" s="60"/>
      <c r="H53" s="60">
        <v>0</v>
      </c>
      <c r="I53" s="60"/>
      <c r="J53" s="60"/>
      <c r="K53" s="60"/>
    </row>
    <row r="54" spans="1:11">
      <c r="A54" s="55">
        <v>70704</v>
      </c>
      <c r="B54" s="55"/>
      <c r="C54" s="65" t="s">
        <v>200</v>
      </c>
      <c r="D54" s="37" t="s">
        <v>201</v>
      </c>
      <c r="E54" s="60"/>
      <c r="F54" s="60"/>
      <c r="G54" s="60"/>
      <c r="H54" s="60"/>
      <c r="I54" s="60"/>
      <c r="J54" s="60"/>
      <c r="K54" s="60"/>
    </row>
    <row r="55" spans="1:11">
      <c r="A55" s="55">
        <v>70704</v>
      </c>
      <c r="B55" s="55"/>
      <c r="C55" s="65" t="s">
        <v>202</v>
      </c>
      <c r="D55" s="37" t="s">
        <v>203</v>
      </c>
      <c r="E55" s="60"/>
      <c r="F55" s="60"/>
      <c r="G55" s="60"/>
      <c r="H55" s="60"/>
      <c r="I55" s="60"/>
      <c r="J55" s="60"/>
      <c r="K55" s="60"/>
    </row>
    <row r="56" spans="1:11">
      <c r="A56" s="55">
        <v>70704</v>
      </c>
      <c r="B56" s="55"/>
      <c r="C56" s="65" t="s">
        <v>204</v>
      </c>
      <c r="D56" s="37" t="s">
        <v>205</v>
      </c>
      <c r="E56" s="60"/>
      <c r="F56" s="60"/>
      <c r="G56" s="60"/>
      <c r="H56" s="60"/>
      <c r="I56" s="60"/>
      <c r="J56" s="60"/>
      <c r="K56" s="60"/>
    </row>
    <row r="57" spans="1:11">
      <c r="A57" s="55">
        <v>70704</v>
      </c>
      <c r="B57" s="55"/>
      <c r="C57" s="65" t="s">
        <v>206</v>
      </c>
      <c r="D57" s="37" t="s">
        <v>207</v>
      </c>
      <c r="E57" s="60"/>
      <c r="F57" s="60"/>
      <c r="G57" s="60"/>
      <c r="H57" s="60"/>
      <c r="I57" s="60"/>
      <c r="J57" s="60"/>
      <c r="K57" s="60"/>
    </row>
    <row r="58" spans="1:11">
      <c r="A58" s="69"/>
      <c r="B58" s="69"/>
      <c r="C58" s="69"/>
      <c r="D58" s="70"/>
      <c r="E58" s="71"/>
      <c r="F58" s="71"/>
      <c r="G58" s="71"/>
      <c r="H58" s="71"/>
      <c r="I58" s="71"/>
      <c r="J58" s="71"/>
      <c r="K58" s="71"/>
    </row>
    <row r="59" spans="1:11">
      <c r="A59" s="69"/>
      <c r="B59" s="69"/>
      <c r="C59" s="69"/>
      <c r="D59" s="70"/>
      <c r="E59" s="71"/>
      <c r="F59" s="71"/>
      <c r="G59" s="71"/>
      <c r="H59" s="71"/>
      <c r="I59" s="71"/>
      <c r="J59" s="71"/>
      <c r="K59" s="71"/>
    </row>
    <row r="60" spans="1:11">
      <c r="A60" s="69"/>
      <c r="B60" s="69"/>
      <c r="C60" s="69"/>
      <c r="D60" s="70"/>
      <c r="E60" s="71"/>
      <c r="F60" s="71"/>
      <c r="G60" s="71"/>
      <c r="H60" s="71"/>
      <c r="I60" s="71"/>
      <c r="J60" s="71"/>
      <c r="K60" s="71"/>
    </row>
    <row r="61" spans="1:11" s="73" customFormat="1" ht="17.25" customHeight="1">
      <c r="A61" s="72" t="s">
        <v>92</v>
      </c>
      <c r="B61" s="72"/>
      <c r="C61" s="72"/>
      <c r="D61" s="72"/>
      <c r="E61" s="72"/>
      <c r="F61" s="72"/>
      <c r="G61" s="72"/>
      <c r="H61" s="72"/>
      <c r="I61" s="72"/>
    </row>
    <row r="62" spans="1:11">
      <c r="C62" s="74"/>
      <c r="D62" s="75"/>
      <c r="E62" s="76"/>
      <c r="F62" s="76"/>
      <c r="G62" s="76"/>
      <c r="H62" s="42"/>
      <c r="I62" s="42"/>
      <c r="J62" s="42"/>
    </row>
    <row r="63" spans="1:11">
      <c r="C63" s="75"/>
      <c r="D63" s="75"/>
      <c r="E63" s="76"/>
      <c r="F63" s="76"/>
      <c r="G63" s="76"/>
      <c r="H63" s="76"/>
      <c r="I63" s="77"/>
      <c r="J63" s="77"/>
    </row>
    <row r="64" spans="1:11">
      <c r="C64" s="76"/>
      <c r="D64" s="78"/>
      <c r="E64" s="76"/>
      <c r="F64" s="76"/>
      <c r="G64" s="76"/>
      <c r="H64" s="77"/>
      <c r="I64" s="77"/>
      <c r="J64" s="77"/>
    </row>
    <row r="65" spans="3:11">
      <c r="C65" s="76"/>
      <c r="D65" s="76"/>
      <c r="E65" s="76"/>
      <c r="F65" s="76"/>
      <c r="G65" s="76"/>
      <c r="H65" s="77"/>
      <c r="I65" s="77"/>
      <c r="J65" s="77"/>
    </row>
    <row r="66" spans="3:11">
      <c r="D66" s="79"/>
      <c r="E66" s="79"/>
      <c r="F66" s="79"/>
      <c r="G66" s="79"/>
      <c r="H66" s="42"/>
      <c r="I66" s="79"/>
      <c r="J66" s="79"/>
      <c r="K66" s="79"/>
    </row>
    <row r="67" spans="3:11">
      <c r="D67" s="42"/>
      <c r="E67" s="42"/>
      <c r="F67" s="42"/>
      <c r="G67" s="42"/>
      <c r="H67" s="42"/>
      <c r="I67" s="77"/>
      <c r="J67" s="77"/>
      <c r="K67" s="77"/>
    </row>
    <row r="68" spans="3:11">
      <c r="D68" s="79"/>
      <c r="E68" s="79"/>
      <c r="F68" s="79"/>
      <c r="G68" s="79"/>
      <c r="H68" s="42"/>
      <c r="I68" s="80"/>
      <c r="J68" s="80"/>
      <c r="K68" s="80"/>
    </row>
    <row r="69" spans="3:11">
      <c r="D69" s="42"/>
      <c r="E69" s="42"/>
      <c r="F69" s="42"/>
      <c r="G69" s="42"/>
      <c r="H69" s="42"/>
      <c r="I69" s="42"/>
      <c r="J69" s="42"/>
      <c r="K69" s="42"/>
    </row>
    <row r="70" spans="3:11">
      <c r="D70" s="79"/>
      <c r="E70" s="79"/>
      <c r="F70" s="79"/>
      <c r="G70" s="79"/>
      <c r="H70" s="79"/>
      <c r="I70" s="42"/>
      <c r="J70" s="42"/>
      <c r="K70" s="42"/>
    </row>
    <row r="71" spans="3:11">
      <c r="D71" s="42"/>
      <c r="E71" s="42"/>
      <c r="F71" s="42"/>
      <c r="G71" s="42"/>
      <c r="H71" s="42"/>
      <c r="I71" s="42"/>
      <c r="J71" s="42"/>
      <c r="K71" s="42"/>
    </row>
    <row r="72" spans="3:11">
      <c r="D72" s="42"/>
      <c r="E72" s="80"/>
      <c r="F72" s="80"/>
      <c r="G72" s="42"/>
      <c r="H72" s="80"/>
      <c r="I72" s="80"/>
      <c r="J72" s="80"/>
      <c r="K72" s="42"/>
    </row>
    <row r="73" spans="3:11">
      <c r="D73" s="42"/>
      <c r="E73" s="42"/>
      <c r="F73" s="42"/>
      <c r="G73" s="42"/>
      <c r="H73" s="42"/>
      <c r="I73" s="42"/>
      <c r="J73" s="42"/>
      <c r="K73" s="42"/>
    </row>
    <row r="74" spans="3:11">
      <c r="D74" s="42"/>
      <c r="E74" s="42"/>
      <c r="F74" s="42"/>
      <c r="G74" s="42"/>
      <c r="H74" s="42"/>
      <c r="I74" s="42"/>
      <c r="J74" s="42"/>
      <c r="K74" s="42"/>
    </row>
    <row r="75" spans="3:11">
      <c r="D75" s="42"/>
      <c r="E75" s="42"/>
      <c r="F75" s="42"/>
      <c r="G75" s="42"/>
      <c r="H75" s="42"/>
      <c r="I75" s="42"/>
      <c r="J75" s="42"/>
      <c r="K75" s="42"/>
    </row>
    <row r="76" spans="3:11">
      <c r="D76" s="42"/>
      <c r="E76" s="42"/>
      <c r="F76" s="42"/>
      <c r="G76" s="42"/>
      <c r="H76" s="42"/>
      <c r="I76" s="42"/>
      <c r="J76" s="42"/>
      <c r="K76" s="42"/>
    </row>
    <row r="77" spans="3:11">
      <c r="D77" s="42"/>
      <c r="E77" s="42"/>
      <c r="F77" s="42"/>
      <c r="G77" s="42"/>
      <c r="H77" s="42"/>
      <c r="I77" s="42"/>
      <c r="J77" s="42"/>
      <c r="K77" s="42"/>
    </row>
    <row r="78" spans="3:11">
      <c r="D78" s="42"/>
      <c r="E78" s="42"/>
      <c r="F78" s="42"/>
      <c r="G78" s="42"/>
      <c r="H78" s="42"/>
      <c r="I78" s="42"/>
      <c r="J78" s="42"/>
      <c r="K78" s="42"/>
    </row>
    <row r="79" spans="3:11">
      <c r="D79" s="42"/>
      <c r="E79" s="42"/>
      <c r="F79" s="42"/>
      <c r="G79" s="42"/>
      <c r="H79" s="42"/>
      <c r="I79" s="42"/>
      <c r="J79" s="42"/>
      <c r="K79" s="42"/>
    </row>
    <row r="80" spans="3:11">
      <c r="D80" s="42"/>
      <c r="E80" s="42"/>
      <c r="F80" s="42"/>
      <c r="G80" s="42"/>
      <c r="H80" s="42"/>
      <c r="I80" s="42"/>
      <c r="J80" s="42"/>
      <c r="K80" s="42"/>
    </row>
    <row r="81" spans="4:11">
      <c r="D81" s="42"/>
      <c r="E81" s="42"/>
      <c r="F81" s="42"/>
      <c r="G81" s="42"/>
      <c r="H81" s="42"/>
      <c r="I81" s="42"/>
      <c r="J81" s="42"/>
      <c r="K81" s="42"/>
    </row>
    <row r="82" spans="4:11">
      <c r="D82" s="42"/>
      <c r="E82" s="42"/>
      <c r="F82" s="42"/>
      <c r="G82" s="42"/>
      <c r="H82" s="42"/>
      <c r="I82" s="42"/>
      <c r="J82" s="42"/>
      <c r="K82" s="42"/>
    </row>
    <row r="83" spans="4:11">
      <c r="D83" s="42"/>
      <c r="E83" s="42"/>
      <c r="F83" s="42"/>
      <c r="G83" s="42"/>
      <c r="H83" s="42"/>
      <c r="I83" s="42"/>
      <c r="J83" s="42"/>
      <c r="K83" s="42"/>
    </row>
    <row r="84" spans="4:11">
      <c r="D84" s="42"/>
      <c r="E84" s="42"/>
      <c r="F84" s="42"/>
      <c r="G84" s="42"/>
      <c r="H84" s="42"/>
      <c r="I84" s="42"/>
      <c r="J84" s="42"/>
      <c r="K84" s="42"/>
    </row>
    <row r="85" spans="4:11">
      <c r="D85" s="42"/>
      <c r="E85" s="42"/>
      <c r="F85" s="42"/>
      <c r="G85" s="42"/>
      <c r="H85" s="42"/>
      <c r="I85" s="42"/>
      <c r="J85" s="42"/>
      <c r="K85" s="42"/>
    </row>
    <row r="86" spans="4:11">
      <c r="D86" s="42"/>
      <c r="E86" s="42"/>
      <c r="F86" s="42"/>
      <c r="G86" s="42"/>
      <c r="H86" s="42"/>
      <c r="I86" s="42"/>
      <c r="J86" s="42"/>
      <c r="K86" s="42"/>
    </row>
    <row r="87" spans="4:11">
      <c r="D87" s="42"/>
      <c r="E87" s="42"/>
      <c r="F87" s="42"/>
      <c r="G87" s="42"/>
      <c r="H87" s="42"/>
      <c r="I87" s="42"/>
      <c r="J87" s="42"/>
      <c r="K87" s="42"/>
    </row>
    <row r="88" spans="4:11">
      <c r="D88" s="42"/>
      <c r="E88" s="42"/>
      <c r="F88" s="42"/>
      <c r="G88" s="42"/>
      <c r="H88" s="42"/>
      <c r="I88" s="42"/>
      <c r="J88" s="42"/>
      <c r="K88" s="42"/>
    </row>
    <row r="89" spans="4:11">
      <c r="D89" s="42"/>
      <c r="E89" s="42"/>
      <c r="F89" s="42"/>
      <c r="G89" s="42"/>
      <c r="H89" s="42"/>
      <c r="I89" s="42"/>
      <c r="J89" s="42"/>
      <c r="K89" s="42"/>
    </row>
    <row r="90" spans="4:11">
      <c r="D90" s="42"/>
      <c r="E90" s="42"/>
      <c r="F90" s="42"/>
      <c r="G90" s="42"/>
      <c r="H90" s="42"/>
      <c r="I90" s="42"/>
      <c r="J90" s="42"/>
      <c r="K90" s="42"/>
    </row>
  </sheetData>
  <mergeCells count="15">
    <mergeCell ref="D70:H70"/>
    <mergeCell ref="E72:F72"/>
    <mergeCell ref="H72:J72"/>
    <mergeCell ref="H4:K4"/>
    <mergeCell ref="A61:I61"/>
    <mergeCell ref="D66:G66"/>
    <mergeCell ref="I66:K66"/>
    <mergeCell ref="D68:G68"/>
    <mergeCell ref="I68:K68"/>
    <mergeCell ref="A4:A6"/>
    <mergeCell ref="B4:B6"/>
    <mergeCell ref="C4:D4"/>
    <mergeCell ref="E4:E5"/>
    <mergeCell ref="F4:F5"/>
    <mergeCell ref="G4:G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davaakhuu.a</cp:lastModifiedBy>
  <dcterms:created xsi:type="dcterms:W3CDTF">2015-08-01T12:01:06Z</dcterms:created>
  <dcterms:modified xsi:type="dcterms:W3CDTF">2015-10-01T01:08:26Z</dcterms:modified>
</cp:coreProperties>
</file>