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inx\Desktop\"/>
    </mc:Choice>
  </mc:AlternateContent>
  <bookViews>
    <workbookView xWindow="240" yWindow="105" windowWidth="20115" windowHeight="7680"/>
  </bookViews>
  <sheets>
    <sheet name="7САР" sheetId="2" r:id="rId1"/>
    <sheet name="Sheet4" sheetId="4" r:id="rId2"/>
  </sheets>
  <calcPr calcId="152511"/>
</workbook>
</file>

<file path=xl/calcChain.xml><?xml version="1.0" encoding="utf-8"?>
<calcChain xmlns="http://schemas.openxmlformats.org/spreadsheetml/2006/main">
  <c r="H32" i="2" l="1"/>
  <c r="H33" i="2"/>
  <c r="H34" i="2"/>
  <c r="H35" i="2"/>
  <c r="H36" i="2"/>
  <c r="H37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62" i="2"/>
  <c r="H64" i="2"/>
  <c r="H65" i="2"/>
  <c r="H66" i="2"/>
  <c r="H67" i="2"/>
  <c r="H68" i="2"/>
  <c r="H69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I63" i="2"/>
  <c r="I62" i="2"/>
  <c r="I39" i="2"/>
  <c r="J39" i="2" s="1"/>
  <c r="I40" i="2"/>
  <c r="J40" i="2" s="1"/>
  <c r="I41" i="2"/>
  <c r="J41" i="2" s="1"/>
  <c r="I38" i="2"/>
  <c r="J38" i="2" s="1"/>
  <c r="I61" i="2"/>
  <c r="I71" i="2"/>
  <c r="I72" i="2"/>
  <c r="I70" i="2"/>
  <c r="I60" i="2"/>
  <c r="I59" i="2"/>
  <c r="J30" i="2" l="1"/>
  <c r="I90" i="2" l="1"/>
  <c r="I95" i="2" l="1"/>
  <c r="I94" i="2"/>
  <c r="I93" i="2"/>
  <c r="I96" i="2" l="1"/>
  <c r="I30" i="2"/>
  <c r="I119" i="2" l="1"/>
  <c r="I122" i="2" s="1"/>
  <c r="E119" i="2"/>
  <c r="D119" i="2"/>
  <c r="E96" i="2"/>
  <c r="D96" i="2"/>
  <c r="E90" i="2"/>
  <c r="D90" i="2"/>
  <c r="J54" i="2"/>
  <c r="J37" i="2"/>
  <c r="J36" i="2"/>
  <c r="J35" i="2"/>
  <c r="J34" i="2"/>
  <c r="J33" i="2"/>
  <c r="J32" i="2"/>
  <c r="E30" i="2"/>
  <c r="D30" i="2"/>
  <c r="D122" i="2" l="1"/>
  <c r="J90" i="2"/>
  <c r="J122" i="2" s="1"/>
  <c r="E122" i="2"/>
</calcChain>
</file>

<file path=xl/sharedStrings.xml><?xml version="1.0" encoding="utf-8"?>
<sst xmlns="http://schemas.openxmlformats.org/spreadsheetml/2006/main" count="976" uniqueCount="281">
  <si>
    <t>(төгрөгөөр)</t>
  </si>
  <si>
    <t>Хэрэгжүүлэх хугацаа</t>
  </si>
  <si>
    <t xml:space="preserve">Батлагдсан төсөвт өртөг   /мян.төг/ </t>
  </si>
  <si>
    <t xml:space="preserve"> Гэрээний 
дүн  </t>
  </si>
  <si>
    <t>Авсан санхүүжилт</t>
  </si>
  <si>
    <t xml:space="preserve">Гүйцэтгэгчийн
 нэр </t>
  </si>
  <si>
    <t xml:space="preserve">ХАА-нд мөрдсөн журам </t>
  </si>
  <si>
    <t>ТҮХ байгуул-сан огноо</t>
  </si>
  <si>
    <t>E-procurment.mn сайтанд нийтэлсэн огноо</t>
  </si>
  <si>
    <t>Сонин хэвлэлд урилга нийтэлсэн огноо</t>
  </si>
  <si>
    <t>Тендер нээсэн огноо</t>
  </si>
  <si>
    <t>Гэрээ байгуулж эрх олгох огноо</t>
  </si>
  <si>
    <t>Гэрээ дуусгаж дүгнэх огноо</t>
  </si>
  <si>
    <t xml:space="preserve">Тайлбар, 
тодруулга </t>
  </si>
  <si>
    <t>À. ИХ БАРИЛГА</t>
  </si>
  <si>
    <t>БҮГД ДҮН</t>
  </si>
  <si>
    <t xml:space="preserve">2015 онд худалдан авах ажиллагааны нэрс </t>
  </si>
  <si>
    <t>Архангай</t>
  </si>
  <si>
    <t>Цахир</t>
  </si>
  <si>
    <t xml:space="preserve">Цэцэрлэг </t>
  </si>
  <si>
    <t>Баянхонгор</t>
  </si>
  <si>
    <t xml:space="preserve">Галуут </t>
  </si>
  <si>
    <t>Баянбулаг</t>
  </si>
  <si>
    <t>Баян Өлгий</t>
  </si>
  <si>
    <t>Сагсай</t>
  </si>
  <si>
    <t>Бугат</t>
  </si>
  <si>
    <t xml:space="preserve">Булган </t>
  </si>
  <si>
    <t>Гурванбулаг</t>
  </si>
  <si>
    <t>Говь-Алтай</t>
  </si>
  <si>
    <t>Шарга</t>
  </si>
  <si>
    <t>Жаргалан</t>
  </si>
  <si>
    <t>Дундговь</t>
  </si>
  <si>
    <t>Баянжаргалан</t>
  </si>
  <si>
    <t>Дэрэн</t>
  </si>
  <si>
    <t xml:space="preserve">Завхан </t>
  </si>
  <si>
    <t>Түдэвтэй</t>
  </si>
  <si>
    <t>Цагаанхайрхан</t>
  </si>
  <si>
    <t>Эрдэнэхайрхан</t>
  </si>
  <si>
    <t>Дорноговь</t>
  </si>
  <si>
    <t>Улаанбадрах</t>
  </si>
  <si>
    <t>Хөвсгөл</t>
  </si>
  <si>
    <t>Өвөрхангай</t>
  </si>
  <si>
    <t>Богд</t>
  </si>
  <si>
    <t>Зүүнбаян-Улаан</t>
  </si>
  <si>
    <t>Сэлэнгэ</t>
  </si>
  <si>
    <t>Хүдэр</t>
  </si>
  <si>
    <t>Төв</t>
  </si>
  <si>
    <t>Баяндэлгэр</t>
  </si>
  <si>
    <t xml:space="preserve">Түнэл </t>
  </si>
  <si>
    <t xml:space="preserve">Тосонцэнгэл </t>
  </si>
  <si>
    <t>Ховд</t>
  </si>
  <si>
    <t>Жаргалант</t>
  </si>
  <si>
    <t>Бүрэнхангай</t>
  </si>
  <si>
    <t xml:space="preserve"> 2015 онд санхүүжих </t>
  </si>
  <si>
    <t>САМОСОН ХХК</t>
  </si>
  <si>
    <t>ГУРВАНТАМИР ХХК</t>
  </si>
  <si>
    <t>ШАНДАСТ ХОНГОР ХХК</t>
  </si>
  <si>
    <t>АШЕКЕЙ ХХК</t>
  </si>
  <si>
    <t>ЗЭДРАМИЧИД ХХК</t>
  </si>
  <si>
    <t>БАЯНШАРГЫН ХИШИГ ХХК</t>
  </si>
  <si>
    <t>ОРД ХАРШ ХХК</t>
  </si>
  <si>
    <t>ХҮСЛЭНТ ХҮДЭР ХХК</t>
  </si>
  <si>
    <t>СДММ ХХК</t>
  </si>
  <si>
    <t>ИХ БОГД ХХК</t>
  </si>
  <si>
    <t>АЛТАЙН ГАЗРЫН ХҮЧ ХХК</t>
  </si>
  <si>
    <t>2015.01.26</t>
  </si>
  <si>
    <t>2015.01.27</t>
  </si>
  <si>
    <t>2015.01.22</t>
  </si>
  <si>
    <t>2015.02.04</t>
  </si>
  <si>
    <t>2015.01.08</t>
  </si>
  <si>
    <t>2015.02.03</t>
  </si>
  <si>
    <t>2015.02.02</t>
  </si>
  <si>
    <t>2015.02.06</t>
  </si>
  <si>
    <t>2015.02.27</t>
  </si>
  <si>
    <t>2015.01.30</t>
  </si>
  <si>
    <t>2015.02.12</t>
  </si>
  <si>
    <t>2015.02.16</t>
  </si>
  <si>
    <t>Б. НОРМЫН ХУВЦАС ЗӨӨЛӨН ЭДЛЭЛ</t>
  </si>
  <si>
    <t>Тусгай ажиллагааны алба хаагчдад 2015 онд бэлтгэх хувцас, хэрэглэл</t>
  </si>
  <si>
    <t>Цагдаагийн алба хаагчдад 2015 онд бэлтгэх дүрэмт хувцасны материал</t>
  </si>
  <si>
    <t>В.ТОНОГ ТӨХӨӨРӨМЖ</t>
  </si>
  <si>
    <t xml:space="preserve"> дүн</t>
  </si>
  <si>
    <t>Цагдаагийн ерөнхий газрын харьяа нэгжид 2015 онд бэлтгэх шатахуун</t>
  </si>
  <si>
    <t xml:space="preserve">Улаанбаатар хотын цагдаагийн газрын харьяа нэгжид 2015 онд бэлтгэх шатахуун </t>
  </si>
  <si>
    <t>Улаанбаатар хүрээний цагдаагийн байгууллагын 2015 онд бэлтгэх тослох материал</t>
  </si>
  <si>
    <t>Цагдаагийн алба хаагчдад 2015 онд бэлтгэх дүрэмт хувцас, хэрэглэл</t>
  </si>
  <si>
    <t>ХА</t>
  </si>
  <si>
    <t>2015.03.04</t>
  </si>
  <si>
    <t>2015.03.25</t>
  </si>
  <si>
    <t>2015.12.01</t>
  </si>
  <si>
    <t>нууц</t>
  </si>
  <si>
    <t>ШГБ</t>
  </si>
  <si>
    <t>ЦЕГ</t>
  </si>
  <si>
    <t>НТШ</t>
  </si>
  <si>
    <t>дүн</t>
  </si>
  <si>
    <t>Д.Бэлдэц</t>
  </si>
  <si>
    <t>Орон нутгийн Цагдаагийн газар</t>
  </si>
  <si>
    <t>Г. НҮҮРС, ШАТАХ, ТОСЛОХ МАТЕРИАЛ</t>
  </si>
  <si>
    <t xml:space="preserve">Цагдаагийн байгууллагуудад нүүрс нийлүүлэх </t>
  </si>
  <si>
    <t>ДҮН</t>
  </si>
  <si>
    <t>Худалдан авах ажиллагааны газр</t>
  </si>
  <si>
    <t>2015.01.01 2015.12.31</t>
  </si>
  <si>
    <t>2015.01.14</t>
  </si>
  <si>
    <t>2015.01.15</t>
  </si>
  <si>
    <t>2015.01.20</t>
  </si>
  <si>
    <t>Цагдаагийн тэргүүн комиссар</t>
  </si>
  <si>
    <t>Цагдаагийн тэргүүн дэд комиссар</t>
  </si>
  <si>
    <t>Цагдаагийн дэд комиссар</t>
  </si>
  <si>
    <t>Цагдаагийн  туслах комиссар</t>
  </si>
  <si>
    <t xml:space="preserve">Цагдаагийн дээд цолтоны албаны болон ёслол амралтын саравчтай малгай </t>
  </si>
  <si>
    <t xml:space="preserve">Цагдаагийн дээд  цолтоны албаны саравчтай малгай </t>
  </si>
  <si>
    <t>БНХАУ-ын “LABELS-ACCESSORY”  компани</t>
  </si>
  <si>
    <t xml:space="preserve">Өвлийн дотортой гутал </t>
  </si>
  <si>
    <t xml:space="preserve">өвлийн хүрэм, өмд </t>
  </si>
  <si>
    <t xml:space="preserve">хурандаа савхин дээл </t>
  </si>
  <si>
    <t>халаасны уутны даавуу</t>
  </si>
  <si>
    <t xml:space="preserve">эвэр товч </t>
  </si>
  <si>
    <t xml:space="preserve"> Ханцуйн бэлэгдэл </t>
  </si>
  <si>
    <t>ЗОРБИОМ ХХК</t>
  </si>
  <si>
    <t>МОНГОЛ ШЕВРО ХК</t>
  </si>
  <si>
    <t xml:space="preserve">ТАНСАГ ХАТГАМАЛ ХХК </t>
  </si>
  <si>
    <t>УРАН ШАНДАС ХХК</t>
  </si>
  <si>
    <t>"БНСУ-ын Сөүл хотын LUNG ANG PRODUVTION CO" компани</t>
  </si>
  <si>
    <t>2015.03.30</t>
  </si>
  <si>
    <t>Цагдаагийн өвлийн малгай, хүрмэний доторлогооны зориулалттай хар хөх одончуу даавуу</t>
  </si>
  <si>
    <t xml:space="preserve">Цагдаагийн өвлийн хувцасны дулаалагын материал /тенсулейт/-ийг 1 метр нь 400 граммын жинтэй </t>
  </si>
  <si>
    <t xml:space="preserve"> Цагдаагийн  өвлийн хувцасны дулаалгын материал /тенсулейт/-ийг  1 метр нь 250 граммын жинтэй </t>
  </si>
  <si>
    <t>БНХАУ-ын Бээжин хотын “Tang Gesi Commerce &amp; Trade.Co Ltd”  компани</t>
  </si>
  <si>
    <t xml:space="preserve">БНХАУ-ын Бээжин хотын “BEIJNG UNITED TEXTILE CORPORATION”  компани </t>
  </si>
  <si>
    <t>2015.07.15</t>
  </si>
  <si>
    <t>2015.06.15</t>
  </si>
  <si>
    <t>2015.10.20</t>
  </si>
  <si>
    <t>2015.12.05</t>
  </si>
  <si>
    <t>2015.06.20</t>
  </si>
  <si>
    <t>2015.05.05</t>
  </si>
  <si>
    <t>2015.09.20</t>
  </si>
  <si>
    <t>2015.01.28</t>
  </si>
  <si>
    <t>2015.02.23</t>
  </si>
  <si>
    <t>2015.03.05</t>
  </si>
  <si>
    <t>2015.02.25</t>
  </si>
  <si>
    <t>ЗЭМБЭТ ДӨРВӨЛЖИН ХХК</t>
  </si>
  <si>
    <t>МӨНХТЭНЦВЭРТ ӨРГӨӨ ХХК</t>
  </si>
  <si>
    <t>СУТАЙН САРЬДАГ ХХК</t>
  </si>
  <si>
    <t>UNTN ХХК</t>
  </si>
  <si>
    <t>ӨГӨӨМӨР УУЛ ХХК</t>
  </si>
  <si>
    <t>МӨНХ ӨРГӨӨ ХХК</t>
  </si>
  <si>
    <t>ХӨВСГӨЛ МИЧИД ХХК</t>
  </si>
  <si>
    <t>Монгол улсын Засгийн газрын 2013 оны 309 дугаар тогтоолоор шууд гэрээгээр</t>
  </si>
  <si>
    <t>Цагдаагийн байгууллагын 2015 онд бэлтгэх цагдаагийн дээд офицерийн хувцас, материал</t>
  </si>
  <si>
    <t>Албаны китель, өмд</t>
  </si>
  <si>
    <t xml:space="preserve">БӨРТЭ ТӨУҮГазар </t>
  </si>
  <si>
    <t>2015.08.15</t>
  </si>
  <si>
    <t>А-80</t>
  </si>
  <si>
    <t>АИ-92</t>
  </si>
  <si>
    <t>ДТ</t>
  </si>
  <si>
    <t>2015.04.14</t>
  </si>
  <si>
    <t>2016.07.01</t>
  </si>
  <si>
    <t xml:space="preserve">Автомат кропны тос </t>
  </si>
  <si>
    <t xml:space="preserve">Супер тап </t>
  </si>
  <si>
    <t>Гийдрийн шингэн /орос/</t>
  </si>
  <si>
    <t>Делевол /ланд кроп тос/</t>
  </si>
  <si>
    <t xml:space="preserve">Летол </t>
  </si>
  <si>
    <t xml:space="preserve">Солидол ЕР-1 </t>
  </si>
  <si>
    <t xml:space="preserve">Тормозны шингэн </t>
  </si>
  <si>
    <t>Тап-15</t>
  </si>
  <si>
    <t xml:space="preserve">М8В1-ААС </t>
  </si>
  <si>
    <t xml:space="preserve">Тосоол </t>
  </si>
  <si>
    <t xml:space="preserve">Мотор угаагч </t>
  </si>
  <si>
    <t xml:space="preserve">Бензин масло </t>
  </si>
  <si>
    <t>дизэль масло</t>
  </si>
  <si>
    <t xml:space="preserve">"ШУНХЛАЙ ТРЕЙДИНГ" ХХК </t>
  </si>
  <si>
    <t>"ПЕТРОСТАР" ХХК</t>
  </si>
  <si>
    <t xml:space="preserve">Өвлийн хиймэл үстэй малгай </t>
  </si>
  <si>
    <t>"Жинст чулуу" ХХК</t>
  </si>
  <si>
    <t>"Абсолют чойс" ХХК</t>
  </si>
  <si>
    <t>2015.04.01</t>
  </si>
  <si>
    <t>2015.04.17</t>
  </si>
  <si>
    <t>Өдөр тутмын богино ханцуйтай цамц</t>
  </si>
  <si>
    <t>Өдөр тутмын урт ханцуйтай цамц</t>
  </si>
  <si>
    <t>Өдөр тутмын фудболка</t>
  </si>
  <si>
    <t>Хээрийн  богино ханцуйтай цамц</t>
  </si>
  <si>
    <t>Хээрийн   фудволка</t>
  </si>
  <si>
    <t>Хээрийн богино түрийтэй гутал</t>
  </si>
  <si>
    <t>Бродер мерчантс   ХХК</t>
  </si>
  <si>
    <t>Терроризмтэй тэмцэх, тусгай зориулалтын тоног төхөөрөмж, техник, галт зэвсэг,сум дагалдах хэрэгсэл</t>
  </si>
  <si>
    <t xml:space="preserve">нэгжийн үнэ </t>
  </si>
  <si>
    <t>2015.01.01 2015.12.32</t>
  </si>
  <si>
    <t xml:space="preserve">нэрийн бичиглэл </t>
  </si>
  <si>
    <t>хувийн дугаар</t>
  </si>
  <si>
    <t xml:space="preserve"> Ханцуйн бэлэгдэл / хамгамал/</t>
  </si>
  <si>
    <t>Албаны китель, юбка</t>
  </si>
  <si>
    <t>хэмжих нэгж</t>
  </si>
  <si>
    <t>ш</t>
  </si>
  <si>
    <t>соёмботой жижиг, том товч</t>
  </si>
  <si>
    <t xml:space="preserve">цагдаагийн албаны саравчтай  малгай </t>
  </si>
  <si>
    <t>м</t>
  </si>
  <si>
    <t>л</t>
  </si>
  <si>
    <t>бэлтгэх тоо хэмжээ</t>
  </si>
  <si>
    <t>"БИ ЭНД БИ ЭС" ХХК</t>
  </si>
  <si>
    <t xml:space="preserve">ХОС-АЗ      ХХК </t>
  </si>
  <si>
    <t>ЦАГААН ШОНХОР УҮГ</t>
  </si>
  <si>
    <t>2015.09.06</t>
  </si>
  <si>
    <t>2015.04.10</t>
  </si>
  <si>
    <t>2015.07.10</t>
  </si>
  <si>
    <t>ДОССТРОЙ ХХК</t>
  </si>
  <si>
    <t>Заамар</t>
  </si>
  <si>
    <t>замын цагдаагийн тусгай тоног төхөөрөмж</t>
  </si>
  <si>
    <t>согтуурал хэмжигч</t>
  </si>
  <si>
    <t>согтуурал тандагч /солонгос/</t>
  </si>
  <si>
    <t xml:space="preserve">тандагч мэдрэгч </t>
  </si>
  <si>
    <t xml:space="preserve">Мастер роуд ХХК </t>
  </si>
  <si>
    <t>Си Эйч Си  Си  ХХК</t>
  </si>
  <si>
    <t>Их алтан үйлсийн трейд ХХК</t>
  </si>
  <si>
    <t>Эвсэг алтай констракшн ХХК</t>
  </si>
  <si>
    <t>хөдөлмөр хамгааллын өвлийн гутал</t>
  </si>
  <si>
    <t>Баян Бурхан Хайрхан ХХК</t>
  </si>
  <si>
    <t>Өвлийн хувцасны хар хөх даавуу</t>
  </si>
  <si>
    <t xml:space="preserve">Өдөр тутмын хар хөх даавуу </t>
  </si>
  <si>
    <t>хар хөх хиймэл үс</t>
  </si>
  <si>
    <t>дотрын материал</t>
  </si>
  <si>
    <t>өвлийн өмдний дотор даавуу</t>
  </si>
  <si>
    <t>цахилгаан товч</t>
  </si>
  <si>
    <t>шонхортой кнопон товч</t>
  </si>
  <si>
    <t>шонхортой кнопон товчны суурь</t>
  </si>
  <si>
    <t xml:space="preserve">өдөр тутмын богино ханцуйтай хар хөх цамц </t>
  </si>
  <si>
    <t>Албаны урт ханцуйтай цэнхэр цамц</t>
  </si>
  <si>
    <t>албаны богино ханцуйтай цэнхэр цамц</t>
  </si>
  <si>
    <t>албаны зангиа</t>
  </si>
  <si>
    <t>таних тэмдэг</t>
  </si>
  <si>
    <t>“Wujiang Tianhai Import and Export” Co.,LTD</t>
  </si>
  <si>
    <t>Cixi City Jimi Textile Co.,LTD</t>
  </si>
  <si>
    <t>Zhe Jiang Xinjian Textile Inc.LTD</t>
  </si>
  <si>
    <t>Beijing Dechen Yida  Textile Co.,LTD</t>
  </si>
  <si>
    <t>Ot-Zhe Jiang Hua Xin Zipper Co.,LTD</t>
  </si>
  <si>
    <t>Zhenzhen Dingxin Hardware Plastic Products Co.,LTD</t>
  </si>
  <si>
    <t xml:space="preserve">Beijing zhesen uniform Co.,LTD </t>
  </si>
  <si>
    <t xml:space="preserve">Beijing Xiang Hua Sheng Shi Business Trade Center  Co.,LTD </t>
  </si>
  <si>
    <t>2015.01.29</t>
  </si>
  <si>
    <t>2015.01.31</t>
  </si>
  <si>
    <t>2015.01.32</t>
  </si>
  <si>
    <t>2015.01.33</t>
  </si>
  <si>
    <t>2015.01.34</t>
  </si>
  <si>
    <t>2015.01.35</t>
  </si>
  <si>
    <t>2015.01.36</t>
  </si>
  <si>
    <t>2015.01.37</t>
  </si>
  <si>
    <t>2015.01.38</t>
  </si>
  <si>
    <t>2015.01.39</t>
  </si>
  <si>
    <t>2015.01.40</t>
  </si>
  <si>
    <t>2015.01.41</t>
  </si>
  <si>
    <t>2015.09.30</t>
  </si>
  <si>
    <t>2015.06.12</t>
  </si>
  <si>
    <t>2015.10.30</t>
  </si>
  <si>
    <t>2015.08.30</t>
  </si>
  <si>
    <t>2015.06.18</t>
  </si>
  <si>
    <t>2015.10.05</t>
  </si>
  <si>
    <t>Өдөр дутамын малгай</t>
  </si>
  <si>
    <t>"Бөртэ"ТӨҮГ</t>
  </si>
  <si>
    <t>2015.01.01 2015.12.33</t>
  </si>
  <si>
    <t>2015.01.01 2015.12.34</t>
  </si>
  <si>
    <t>Өдөр дутамын хүрэм өмд</t>
  </si>
  <si>
    <t>Хээрийн саравчтай малгай</t>
  </si>
  <si>
    <t>Хээрийн хүрэм өмд</t>
  </si>
  <si>
    <t>Каракул</t>
  </si>
  <si>
    <t>"Нутгийн Анир" ХХК</t>
  </si>
  <si>
    <t>Богино түрийтэй гутал</t>
  </si>
  <si>
    <t>Ёслол амралтын саравчтай малгай</t>
  </si>
  <si>
    <t xml:space="preserve">ЦАГДААГИЙН ЕРӨНХИЙ ГАЗРЫН 2015 ОНЫ 07 ДУГААР САРЫН БАРАА, АЖИЛ, ҮЙЛЧИЛГЭЭ ХУДАЛДАН АВАЛТЫН ТАЙЛАН </t>
  </si>
  <si>
    <t>Албаны саравчтай малгай</t>
  </si>
  <si>
    <t>2015.01.01 2015.12.35</t>
  </si>
  <si>
    <t>2015.01.01 2015.12.36</t>
  </si>
  <si>
    <t>Албаны мөрдөс</t>
  </si>
  <si>
    <t>БНСУ-ын "Jungang Production" Co.,LTD</t>
  </si>
  <si>
    <t>БНХАУ-ын "Nanjing Yizhijin Garment Accessory" Co .,LTD</t>
  </si>
  <si>
    <t>Цацруулагчтай тууз</t>
  </si>
  <si>
    <t>2015.06.30</t>
  </si>
  <si>
    <t>2015.07.02</t>
  </si>
  <si>
    <t>2015.07.03</t>
  </si>
  <si>
    <t>2015.07.20</t>
  </si>
  <si>
    <t>2015.08.20</t>
  </si>
  <si>
    <t>2015.09.05</t>
  </si>
  <si>
    <t xml:space="preserve">САНХҮҮ ХАНГАМЖИЙН ГАЗАР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</si>
</sst>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0_₮_-;\-* #,##0.000_₮_-;_-* &quot;-&quot;??_₮_-;_-@_-"/>
    <numFmt numFmtId="165" formatCode="_(* #,##0_);_(* \(#,##0\);_(* &quot;-&quot;??_);_(@_)"/>
    <numFmt numFmtId="166" formatCode="[$-F800]dddd\,\ mmmm\ dd\,\ yyyy"/>
    <numFmt numFmtId="167" formatCode="m/d/yyyy;@"/>
    <numFmt numFmtId="168" formatCode="_-* #,##0_₮_-;\-* #,##0_₮_-;_-* &quot;-&quot;??_₮_-;_-@_-"/>
    <numFmt numFmtId="169" formatCode="_(* #,##0.0_);_(* \(#,##0.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 Mon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theme="1"/>
      <name val="Arial"/>
      <family val="2"/>
    </font>
    <font>
      <sz val="7"/>
      <name val="Arial"/>
      <family val="2"/>
    </font>
    <font>
      <b/>
      <i/>
      <u/>
      <sz val="7"/>
      <name val="Arial Mon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i/>
      <u/>
      <sz val="8"/>
      <name val="Arial Mon"/>
      <family val="2"/>
    </font>
    <font>
      <b/>
      <i/>
      <sz val="8"/>
      <name val="Arial Mon"/>
      <family val="2"/>
    </font>
    <font>
      <sz val="8"/>
      <name val="Tahoma"/>
      <family val="2"/>
    </font>
    <font>
      <b/>
      <sz val="8"/>
      <name val="Arial"/>
      <family val="2"/>
    </font>
    <font>
      <sz val="12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name val="Arial Mon"/>
      <family val="2"/>
    </font>
    <font>
      <sz val="7"/>
      <name val="Arial Mon"/>
      <family val="2"/>
    </font>
    <font>
      <sz val="7"/>
      <name val="Arial Narrow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i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2">
    <xf numFmtId="0" fontId="0" fillId="0" borderId="0" xfId="0"/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165" fontId="12" fillId="0" borderId="1" xfId="1" applyNumberFormat="1" applyFont="1" applyBorder="1" applyAlignment="1">
      <alignment horizontal="right" vertical="center"/>
    </xf>
    <xf numFmtId="165" fontId="7" fillId="0" borderId="1" xfId="1" applyNumberFormat="1" applyFont="1" applyBorder="1" applyAlignment="1">
      <alignment horizontal="right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 wrapText="1"/>
    </xf>
    <xf numFmtId="165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165" fontId="7" fillId="2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165" fontId="18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0" xfId="1" applyNumberFormat="1" applyFont="1" applyFill="1" applyBorder="1" applyAlignment="1">
      <alignment wrapText="1"/>
    </xf>
    <xf numFmtId="165" fontId="8" fillId="2" borderId="0" xfId="1" applyNumberFormat="1" applyFont="1" applyFill="1" applyBorder="1" applyAlignment="1">
      <alignment wrapText="1"/>
    </xf>
    <xf numFmtId="14" fontId="8" fillId="2" borderId="0" xfId="0" applyNumberFormat="1" applyFont="1" applyFill="1" applyBorder="1" applyAlignment="1">
      <alignment horizontal="center"/>
    </xf>
    <xf numFmtId="1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168" fontId="4" fillId="0" borderId="0" xfId="0" applyNumberFormat="1" applyFont="1" applyAlignment="1">
      <alignment vertical="center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/>
    </xf>
    <xf numFmtId="0" fontId="19" fillId="0" borderId="0" xfId="0" applyFont="1" applyAlignment="1"/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wrapText="1"/>
    </xf>
    <xf numFmtId="165" fontId="7" fillId="2" borderId="1" xfId="1" applyNumberFormat="1" applyFont="1" applyFill="1" applyBorder="1" applyAlignment="1"/>
    <xf numFmtId="0" fontId="20" fillId="2" borderId="1" xfId="0" applyFont="1" applyFill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165" fontId="12" fillId="0" borderId="5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6" fillId="2" borderId="1" xfId="2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 textRotation="90" wrapText="1"/>
    </xf>
    <xf numFmtId="0" fontId="13" fillId="0" borderId="1" xfId="0" applyFont="1" applyBorder="1" applyAlignment="1"/>
    <xf numFmtId="3" fontId="13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wrapText="1"/>
    </xf>
    <xf numFmtId="165" fontId="7" fillId="2" borderId="1" xfId="1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/>
    </xf>
    <xf numFmtId="167" fontId="24" fillId="2" borderId="1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169" fontId="14" fillId="2" borderId="1" xfId="1" applyNumberFormat="1" applyFont="1" applyFill="1" applyBorder="1" applyAlignment="1">
      <alignment horizontal="center" vertical="center" wrapText="1"/>
    </xf>
    <xf numFmtId="169" fontId="14" fillId="2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wrapText="1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65" fontId="26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/>
    </xf>
    <xf numFmtId="0" fontId="10" fillId="2" borderId="1" xfId="2" applyFont="1" applyFill="1" applyBorder="1" applyAlignment="1">
      <alignment horizontal="center" vertical="center"/>
    </xf>
    <xf numFmtId="14" fontId="2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center"/>
    </xf>
    <xf numFmtId="165" fontId="8" fillId="2" borderId="1" xfId="1" applyNumberFormat="1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165" fontId="7" fillId="2" borderId="5" xfId="1" applyNumberFormat="1" applyFont="1" applyFill="1" applyBorder="1" applyAlignment="1">
      <alignment horizontal="center" vertical="center" wrapText="1"/>
    </xf>
    <xf numFmtId="164" fontId="10" fillId="2" borderId="0" xfId="1" applyNumberFormat="1" applyFont="1" applyFill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5" fontId="1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  <xf numFmtId="165" fontId="13" fillId="2" borderId="1" xfId="1" applyNumberFormat="1" applyFont="1" applyFill="1" applyBorder="1" applyAlignment="1">
      <alignment horizontal="right" vertical="center"/>
    </xf>
    <xf numFmtId="165" fontId="13" fillId="2" borderId="1" xfId="0" applyNumberFormat="1" applyFont="1" applyFill="1" applyBorder="1" applyAlignment="1">
      <alignment horizontal="right"/>
    </xf>
    <xf numFmtId="3" fontId="13" fillId="2" borderId="1" xfId="0" applyNumberFormat="1" applyFont="1" applyFill="1" applyBorder="1" applyAlignment="1">
      <alignment horizontal="right"/>
    </xf>
    <xf numFmtId="165" fontId="13" fillId="2" borderId="1" xfId="1" applyNumberFormat="1" applyFont="1" applyFill="1" applyBorder="1"/>
    <xf numFmtId="165" fontId="13" fillId="2" borderId="1" xfId="1" applyNumberFormat="1" applyFont="1" applyFill="1" applyBorder="1" applyAlignment="1"/>
    <xf numFmtId="165" fontId="13" fillId="2" borderId="1" xfId="1" applyNumberFormat="1" applyFont="1" applyFill="1" applyBorder="1" applyAlignment="1">
      <alignment vertical="center"/>
    </xf>
    <xf numFmtId="165" fontId="13" fillId="2" borderId="3" xfId="1" applyNumberFormat="1" applyFont="1" applyFill="1" applyBorder="1" applyAlignment="1">
      <alignment vertical="center"/>
    </xf>
    <xf numFmtId="165" fontId="22" fillId="2" borderId="1" xfId="0" applyNumberFormat="1" applyFont="1" applyFill="1" applyBorder="1" applyAlignment="1">
      <alignment wrapText="1"/>
    </xf>
    <xf numFmtId="165" fontId="8" fillId="2" borderId="1" xfId="1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/>
    <xf numFmtId="165" fontId="3" fillId="2" borderId="1" xfId="1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wrapText="1"/>
    </xf>
    <xf numFmtId="0" fontId="3" fillId="2" borderId="1" xfId="2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165" fontId="3" fillId="2" borderId="1" xfId="1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0" fillId="2" borderId="1" xfId="2" applyFont="1" applyFill="1" applyBorder="1" applyAlignment="1">
      <alignment vertical="center"/>
    </xf>
    <xf numFmtId="168" fontId="7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/>
    </xf>
    <xf numFmtId="3" fontId="3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wrapText="1"/>
    </xf>
    <xf numFmtId="165" fontId="3" fillId="2" borderId="1" xfId="1" applyNumberFormat="1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wrapText="1"/>
    </xf>
    <xf numFmtId="165" fontId="18" fillId="2" borderId="1" xfId="0" applyNumberFormat="1" applyFont="1" applyFill="1" applyBorder="1" applyAlignment="1">
      <alignment wrapText="1"/>
    </xf>
    <xf numFmtId="0" fontId="20" fillId="2" borderId="1" xfId="0" applyFont="1" applyFill="1" applyBorder="1" applyAlignment="1">
      <alignment vertical="center" wrapText="1"/>
    </xf>
    <xf numFmtId="43" fontId="4" fillId="0" borderId="0" xfId="1" applyFont="1" applyAlignment="1">
      <alignment vertical="center"/>
    </xf>
    <xf numFmtId="165" fontId="13" fillId="0" borderId="12" xfId="1" applyNumberFormat="1" applyFont="1" applyBorder="1" applyAlignment="1">
      <alignment vertical="center" wrapText="1"/>
    </xf>
    <xf numFmtId="0" fontId="20" fillId="2" borderId="5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165" fontId="7" fillId="2" borderId="5" xfId="1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166" fontId="10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25" fillId="2" borderId="1" xfId="2" applyFont="1" applyFill="1" applyBorder="1" applyAlignment="1">
      <alignment horizontal="center"/>
    </xf>
    <xf numFmtId="0" fontId="27" fillId="0" borderId="1" xfId="2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21" fillId="0" borderId="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5" fontId="13" fillId="0" borderId="2" xfId="1" applyNumberFormat="1" applyFont="1" applyBorder="1" applyAlignment="1">
      <alignment horizontal="center" vertical="center"/>
    </xf>
    <xf numFmtId="165" fontId="13" fillId="0" borderId="4" xfId="1" applyNumberFormat="1" applyFont="1" applyBorder="1" applyAlignment="1">
      <alignment horizontal="center" vertical="center"/>
    </xf>
    <xf numFmtId="165" fontId="13" fillId="0" borderId="5" xfId="1" applyNumberFormat="1" applyFont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3" fillId="2" borderId="4" xfId="2" applyFont="1" applyFill="1" applyBorder="1" applyAlignment="1">
      <alignment horizontal="center" vertical="center" textRotation="90" wrapText="1"/>
    </xf>
    <xf numFmtId="0" fontId="3" fillId="2" borderId="5" xfId="2" applyFont="1" applyFill="1" applyBorder="1" applyAlignment="1">
      <alignment horizontal="center" vertical="center" textRotation="90" wrapText="1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3"/>
  <sheetViews>
    <sheetView tabSelected="1" topLeftCell="A115" workbookViewId="0">
      <selection activeCell="S126" sqref="S126"/>
    </sheetView>
  </sheetViews>
  <sheetFormatPr defaultRowHeight="15" x14ac:dyDescent="0.25"/>
  <cols>
    <col min="1" max="1" width="11.42578125" customWidth="1"/>
    <col min="2" max="2" width="11.140625" customWidth="1"/>
    <col min="3" max="3" width="6.85546875" customWidth="1"/>
    <col min="4" max="4" width="12.140625" customWidth="1"/>
    <col min="5" max="5" width="11.42578125" customWidth="1"/>
    <col min="6" max="6" width="2.5703125" style="1" hidden="1" customWidth="1"/>
    <col min="7" max="7" width="7.5703125" style="1" hidden="1" customWidth="1"/>
    <col min="8" max="8" width="7.85546875" style="1" hidden="1" customWidth="1"/>
    <col min="9" max="9" width="12.42578125" style="90" customWidth="1"/>
    <col min="10" max="10" width="11.42578125" customWidth="1"/>
    <col min="11" max="11" width="11.28515625" customWidth="1"/>
    <col min="12" max="12" width="6.5703125" customWidth="1"/>
    <col min="13" max="13" width="6.7109375" customWidth="1"/>
    <col min="14" max="14" width="7" customWidth="1"/>
    <col min="15" max="15" width="7.42578125" customWidth="1"/>
    <col min="16" max="16" width="8.28515625" customWidth="1"/>
    <col min="17" max="18" width="6.7109375" customWidth="1"/>
    <col min="19" max="19" width="12.7109375" customWidth="1"/>
    <col min="20" max="20" width="10" bestFit="1" customWidth="1"/>
  </cols>
  <sheetData>
    <row r="1" spans="1:21" x14ac:dyDescent="0.25">
      <c r="A1" s="163" t="s">
        <v>266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21" x14ac:dyDescent="0.25">
      <c r="A2" s="164"/>
      <c r="B2" s="164"/>
      <c r="C2" s="24"/>
      <c r="D2" s="6"/>
      <c r="E2" s="6"/>
      <c r="F2" s="6"/>
      <c r="G2" s="6"/>
      <c r="H2" s="6"/>
      <c r="I2" s="104"/>
      <c r="J2" s="6"/>
      <c r="K2" s="7"/>
      <c r="L2" s="7"/>
      <c r="M2" s="7"/>
      <c r="N2" s="7"/>
      <c r="O2" s="7"/>
      <c r="P2" s="7"/>
      <c r="Q2" s="7"/>
      <c r="R2" s="7"/>
      <c r="S2" s="8" t="s">
        <v>0</v>
      </c>
    </row>
    <row r="3" spans="1:21" ht="78.75" x14ac:dyDescent="0.25">
      <c r="A3" s="165" t="s">
        <v>16</v>
      </c>
      <c r="B3" s="166"/>
      <c r="C3" s="78" t="s">
        <v>1</v>
      </c>
      <c r="D3" s="31" t="s">
        <v>2</v>
      </c>
      <c r="E3" s="31" t="s">
        <v>53</v>
      </c>
      <c r="F3" s="59" t="s">
        <v>191</v>
      </c>
      <c r="G3" s="59" t="s">
        <v>197</v>
      </c>
      <c r="H3" s="31" t="s">
        <v>185</v>
      </c>
      <c r="I3" s="105" t="s">
        <v>3</v>
      </c>
      <c r="J3" s="31" t="s">
        <v>4</v>
      </c>
      <c r="K3" s="26" t="s">
        <v>5</v>
      </c>
      <c r="L3" s="26" t="s">
        <v>6</v>
      </c>
      <c r="M3" s="26" t="s">
        <v>7</v>
      </c>
      <c r="N3" s="26" t="s">
        <v>8</v>
      </c>
      <c r="O3" s="26" t="s">
        <v>9</v>
      </c>
      <c r="P3" s="26" t="s">
        <v>10</v>
      </c>
      <c r="Q3" s="26" t="s">
        <v>11</v>
      </c>
      <c r="R3" s="26" t="s">
        <v>12</v>
      </c>
      <c r="S3" s="26" t="s">
        <v>13</v>
      </c>
      <c r="T3" s="80"/>
      <c r="U3" s="81"/>
    </row>
    <row r="4" spans="1:21" x14ac:dyDescent="0.25">
      <c r="A4" s="167" t="s">
        <v>14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21" ht="21.75" customHeight="1" x14ac:dyDescent="0.25">
      <c r="A5" s="168" t="s">
        <v>17</v>
      </c>
      <c r="B5" s="12" t="s">
        <v>18</v>
      </c>
      <c r="C5" s="18" t="s">
        <v>101</v>
      </c>
      <c r="D5" s="16">
        <v>79990000</v>
      </c>
      <c r="E5" s="16">
        <v>79990000</v>
      </c>
      <c r="F5" s="16"/>
      <c r="G5" s="16"/>
      <c r="H5" s="16"/>
      <c r="I5" s="106">
        <v>77971548</v>
      </c>
      <c r="J5" s="28">
        <v>0</v>
      </c>
      <c r="K5" s="18" t="s">
        <v>54</v>
      </c>
      <c r="L5" s="25" t="s">
        <v>86</v>
      </c>
      <c r="M5" s="72" t="s">
        <v>102</v>
      </c>
      <c r="N5" s="55"/>
      <c r="O5" s="76" t="s">
        <v>65</v>
      </c>
      <c r="P5" s="18" t="s">
        <v>70</v>
      </c>
      <c r="Q5" s="73" t="s">
        <v>88</v>
      </c>
      <c r="R5" s="73" t="s">
        <v>89</v>
      </c>
      <c r="S5" s="79" t="s">
        <v>96</v>
      </c>
    </row>
    <row r="6" spans="1:21" ht="21.75" customHeight="1" x14ac:dyDescent="0.25">
      <c r="A6" s="169"/>
      <c r="B6" s="12" t="s">
        <v>19</v>
      </c>
      <c r="C6" s="18" t="s">
        <v>101</v>
      </c>
      <c r="D6" s="16">
        <v>79990000</v>
      </c>
      <c r="E6" s="16">
        <v>79990000</v>
      </c>
      <c r="F6" s="16"/>
      <c r="G6" s="16"/>
      <c r="H6" s="16"/>
      <c r="I6" s="106">
        <v>77500000</v>
      </c>
      <c r="J6" s="28">
        <v>0</v>
      </c>
      <c r="K6" s="18" t="s">
        <v>55</v>
      </c>
      <c r="L6" s="25" t="s">
        <v>86</v>
      </c>
      <c r="M6" s="72" t="s">
        <v>103</v>
      </c>
      <c r="N6" s="55"/>
      <c r="O6" s="76" t="s">
        <v>66</v>
      </c>
      <c r="P6" s="18" t="s">
        <v>70</v>
      </c>
      <c r="Q6" s="73" t="s">
        <v>88</v>
      </c>
      <c r="R6" s="73" t="s">
        <v>89</v>
      </c>
      <c r="S6" s="79" t="s">
        <v>96</v>
      </c>
    </row>
    <row r="7" spans="1:21" ht="21.75" customHeight="1" x14ac:dyDescent="0.25">
      <c r="A7" s="168" t="s">
        <v>20</v>
      </c>
      <c r="B7" s="13" t="s">
        <v>21</v>
      </c>
      <c r="C7" s="18" t="s">
        <v>101</v>
      </c>
      <c r="D7" s="16">
        <v>79990000</v>
      </c>
      <c r="E7" s="16">
        <v>79990000</v>
      </c>
      <c r="F7" s="16"/>
      <c r="G7" s="16"/>
      <c r="H7" s="16"/>
      <c r="I7" s="106">
        <v>78101254</v>
      </c>
      <c r="J7" s="28">
        <v>0</v>
      </c>
      <c r="K7" s="18" t="s">
        <v>56</v>
      </c>
      <c r="L7" s="25" t="s">
        <v>86</v>
      </c>
      <c r="M7" s="72" t="s">
        <v>71</v>
      </c>
      <c r="N7" s="55"/>
      <c r="O7" s="77"/>
      <c r="P7" s="18" t="s">
        <v>71</v>
      </c>
      <c r="Q7" s="73"/>
      <c r="R7" s="73"/>
      <c r="S7" s="79" t="s">
        <v>96</v>
      </c>
    </row>
    <row r="8" spans="1:21" ht="21.75" customHeight="1" x14ac:dyDescent="0.25">
      <c r="A8" s="169"/>
      <c r="B8" s="13" t="s">
        <v>22</v>
      </c>
      <c r="C8" s="18" t="s">
        <v>101</v>
      </c>
      <c r="D8" s="16">
        <v>79990000</v>
      </c>
      <c r="E8" s="16">
        <v>79990000</v>
      </c>
      <c r="F8" s="16"/>
      <c r="G8" s="16"/>
      <c r="H8" s="16"/>
      <c r="I8" s="106">
        <v>79536542</v>
      </c>
      <c r="J8" s="28">
        <v>0</v>
      </c>
      <c r="K8" s="18" t="s">
        <v>56</v>
      </c>
      <c r="L8" s="25" t="s">
        <v>86</v>
      </c>
      <c r="M8" s="72" t="s">
        <v>71</v>
      </c>
      <c r="N8" s="55"/>
      <c r="O8" s="76"/>
      <c r="P8" s="18" t="s">
        <v>71</v>
      </c>
      <c r="Q8" s="73"/>
      <c r="R8" s="73"/>
      <c r="S8" s="79" t="s">
        <v>96</v>
      </c>
    </row>
    <row r="9" spans="1:21" ht="21.75" customHeight="1" x14ac:dyDescent="0.25">
      <c r="A9" s="168" t="s">
        <v>23</v>
      </c>
      <c r="B9" s="14" t="s">
        <v>24</v>
      </c>
      <c r="C9" s="18" t="s">
        <v>101</v>
      </c>
      <c r="D9" s="16">
        <v>79990000</v>
      </c>
      <c r="E9" s="16">
        <v>79990000</v>
      </c>
      <c r="F9" s="16"/>
      <c r="G9" s="16"/>
      <c r="H9" s="16"/>
      <c r="I9" s="106">
        <v>78216465</v>
      </c>
      <c r="J9" s="28">
        <v>35000000</v>
      </c>
      <c r="K9" s="18" t="s">
        <v>57</v>
      </c>
      <c r="L9" s="25" t="s">
        <v>86</v>
      </c>
      <c r="M9" s="72" t="s">
        <v>65</v>
      </c>
      <c r="N9" s="55"/>
      <c r="O9" s="76" t="s">
        <v>66</v>
      </c>
      <c r="P9" s="18" t="s">
        <v>72</v>
      </c>
      <c r="Q9" s="73" t="s">
        <v>88</v>
      </c>
      <c r="R9" s="73" t="s">
        <v>89</v>
      </c>
      <c r="S9" s="79" t="s">
        <v>96</v>
      </c>
    </row>
    <row r="10" spans="1:21" ht="21.75" customHeight="1" x14ac:dyDescent="0.25">
      <c r="A10" s="169"/>
      <c r="B10" s="14" t="s">
        <v>25</v>
      </c>
      <c r="C10" s="18" t="s">
        <v>101</v>
      </c>
      <c r="D10" s="16">
        <v>79990000</v>
      </c>
      <c r="E10" s="16">
        <v>79990000</v>
      </c>
      <c r="F10" s="16"/>
      <c r="G10" s="16"/>
      <c r="H10" s="16"/>
      <c r="I10" s="107">
        <v>78000000</v>
      </c>
      <c r="J10" s="28">
        <v>31400000</v>
      </c>
      <c r="K10" s="18" t="s">
        <v>204</v>
      </c>
      <c r="L10" s="25" t="s">
        <v>86</v>
      </c>
      <c r="M10" s="72"/>
      <c r="N10" s="76"/>
      <c r="O10" s="76" t="s">
        <v>136</v>
      </c>
      <c r="P10" s="18" t="s">
        <v>72</v>
      </c>
      <c r="Q10" s="96" t="s">
        <v>202</v>
      </c>
      <c r="R10" s="96" t="s">
        <v>203</v>
      </c>
      <c r="S10" s="79" t="s">
        <v>96</v>
      </c>
    </row>
    <row r="11" spans="1:21" ht="21.75" customHeight="1" x14ac:dyDescent="0.25">
      <c r="A11" s="168" t="s">
        <v>26</v>
      </c>
      <c r="B11" s="13" t="s">
        <v>52</v>
      </c>
      <c r="C11" s="18" t="s">
        <v>101</v>
      </c>
      <c r="D11" s="16">
        <v>79990000</v>
      </c>
      <c r="E11" s="16">
        <v>79990000</v>
      </c>
      <c r="F11" s="16"/>
      <c r="G11" s="16"/>
      <c r="H11" s="16"/>
      <c r="I11" s="108">
        <v>78554000</v>
      </c>
      <c r="J11" s="28">
        <v>0</v>
      </c>
      <c r="K11" s="18" t="s">
        <v>59</v>
      </c>
      <c r="L11" s="25" t="s">
        <v>86</v>
      </c>
      <c r="M11" s="72" t="s">
        <v>103</v>
      </c>
      <c r="N11" s="55"/>
      <c r="O11" s="18" t="s">
        <v>66</v>
      </c>
      <c r="P11" s="18" t="s">
        <v>73</v>
      </c>
      <c r="Q11" s="73" t="s">
        <v>88</v>
      </c>
      <c r="R11" s="73" t="s">
        <v>89</v>
      </c>
      <c r="S11" s="79" t="s">
        <v>96</v>
      </c>
    </row>
    <row r="12" spans="1:21" ht="21.75" customHeight="1" x14ac:dyDescent="0.25">
      <c r="A12" s="169"/>
      <c r="B12" s="13" t="s">
        <v>27</v>
      </c>
      <c r="C12" s="18" t="s">
        <v>101</v>
      </c>
      <c r="D12" s="16">
        <v>79990000</v>
      </c>
      <c r="E12" s="16">
        <v>79990000</v>
      </c>
      <c r="F12" s="16"/>
      <c r="G12" s="16"/>
      <c r="H12" s="16"/>
      <c r="I12" s="108">
        <v>79371653</v>
      </c>
      <c r="J12" s="121">
        <v>52226000</v>
      </c>
      <c r="K12" s="18" t="s">
        <v>58</v>
      </c>
      <c r="L12" s="25" t="s">
        <v>86</v>
      </c>
      <c r="M12" s="72" t="s">
        <v>103</v>
      </c>
      <c r="N12" s="74"/>
      <c r="O12" s="18" t="s">
        <v>66</v>
      </c>
      <c r="P12" s="18" t="s">
        <v>73</v>
      </c>
      <c r="Q12" s="73" t="s">
        <v>88</v>
      </c>
      <c r="R12" s="73" t="s">
        <v>89</v>
      </c>
      <c r="S12" s="79" t="s">
        <v>96</v>
      </c>
    </row>
    <row r="13" spans="1:21" ht="21.75" customHeight="1" x14ac:dyDescent="0.25">
      <c r="A13" s="170" t="s">
        <v>28</v>
      </c>
      <c r="B13" s="13" t="s">
        <v>29</v>
      </c>
      <c r="C13" s="18" t="s">
        <v>101</v>
      </c>
      <c r="D13" s="16">
        <v>79990000</v>
      </c>
      <c r="E13" s="16">
        <v>79990000</v>
      </c>
      <c r="F13" s="16"/>
      <c r="G13" s="16"/>
      <c r="H13" s="16"/>
      <c r="I13" s="16">
        <v>78170910</v>
      </c>
      <c r="J13" s="121">
        <v>25500000</v>
      </c>
      <c r="K13" s="18" t="s">
        <v>60</v>
      </c>
      <c r="L13" s="25" t="s">
        <v>86</v>
      </c>
      <c r="M13" s="74" t="s">
        <v>104</v>
      </c>
      <c r="N13" s="74"/>
      <c r="O13" s="18" t="s">
        <v>67</v>
      </c>
      <c r="P13" s="18" t="s">
        <v>74</v>
      </c>
      <c r="Q13" s="73" t="s">
        <v>88</v>
      </c>
      <c r="R13" s="73" t="s">
        <v>89</v>
      </c>
      <c r="S13" s="79" t="s">
        <v>96</v>
      </c>
    </row>
    <row r="14" spans="1:21" ht="21.75" customHeight="1" x14ac:dyDescent="0.25">
      <c r="A14" s="170"/>
      <c r="B14" s="13" t="s">
        <v>30</v>
      </c>
      <c r="C14" s="18" t="s">
        <v>101</v>
      </c>
      <c r="D14" s="16">
        <v>79990000</v>
      </c>
      <c r="E14" s="16">
        <v>79990000</v>
      </c>
      <c r="F14" s="16"/>
      <c r="G14" s="16"/>
      <c r="H14" s="16"/>
      <c r="I14" s="16">
        <v>75198946</v>
      </c>
      <c r="J14" s="121">
        <v>37000000</v>
      </c>
      <c r="K14" s="18" t="s">
        <v>61</v>
      </c>
      <c r="L14" s="25" t="s">
        <v>86</v>
      </c>
      <c r="M14" s="74" t="s">
        <v>104</v>
      </c>
      <c r="N14" s="74"/>
      <c r="O14" s="18" t="s">
        <v>67</v>
      </c>
      <c r="P14" s="18" t="s">
        <v>74</v>
      </c>
      <c r="Q14" s="73" t="s">
        <v>88</v>
      </c>
      <c r="R14" s="73" t="s">
        <v>89</v>
      </c>
      <c r="S14" s="79" t="s">
        <v>96</v>
      </c>
    </row>
    <row r="15" spans="1:21" ht="21.75" customHeight="1" x14ac:dyDescent="0.25">
      <c r="A15" s="171" t="s">
        <v>31</v>
      </c>
      <c r="B15" s="13" t="s">
        <v>32</v>
      </c>
      <c r="C15" s="18" t="s">
        <v>101</v>
      </c>
      <c r="D15" s="16">
        <v>79990000</v>
      </c>
      <c r="E15" s="16">
        <v>79990000</v>
      </c>
      <c r="F15" s="16"/>
      <c r="G15" s="16"/>
      <c r="H15" s="16"/>
      <c r="I15" s="107">
        <v>0</v>
      </c>
      <c r="J15" s="121">
        <v>0</v>
      </c>
      <c r="K15" s="18"/>
      <c r="L15" s="25" t="s">
        <v>86</v>
      </c>
      <c r="M15" s="74"/>
      <c r="N15" s="74"/>
      <c r="O15" s="18"/>
      <c r="P15" s="18"/>
      <c r="Q15" s="73"/>
      <c r="R15" s="73"/>
      <c r="S15" s="79" t="s">
        <v>96</v>
      </c>
    </row>
    <row r="16" spans="1:21" ht="25.5" customHeight="1" x14ac:dyDescent="0.25">
      <c r="A16" s="169"/>
      <c r="B16" s="13" t="s">
        <v>33</v>
      </c>
      <c r="C16" s="18" t="s">
        <v>101</v>
      </c>
      <c r="D16" s="16">
        <v>79990000</v>
      </c>
      <c r="E16" s="16">
        <v>79990000</v>
      </c>
      <c r="F16" s="16"/>
      <c r="G16" s="16"/>
      <c r="H16" s="16"/>
      <c r="I16" s="107">
        <v>79500000</v>
      </c>
      <c r="J16" s="121">
        <v>0</v>
      </c>
      <c r="K16" s="18" t="s">
        <v>212</v>
      </c>
      <c r="L16" s="25" t="s">
        <v>86</v>
      </c>
      <c r="M16" s="74"/>
      <c r="N16" s="74"/>
      <c r="O16" s="18"/>
      <c r="P16" s="18"/>
      <c r="Q16" s="73"/>
      <c r="R16" s="73"/>
      <c r="S16" s="79" t="s">
        <v>96</v>
      </c>
    </row>
    <row r="17" spans="1:19" ht="21.75" customHeight="1" x14ac:dyDescent="0.25">
      <c r="A17" s="168" t="s">
        <v>34</v>
      </c>
      <c r="B17" s="13" t="s">
        <v>35</v>
      </c>
      <c r="C17" s="18" t="s">
        <v>101</v>
      </c>
      <c r="D17" s="16">
        <v>79990000</v>
      </c>
      <c r="E17" s="16">
        <v>79990000</v>
      </c>
      <c r="F17" s="16"/>
      <c r="G17" s="16"/>
      <c r="H17" s="16"/>
      <c r="I17" s="106">
        <v>74800000</v>
      </c>
      <c r="J17" s="121">
        <v>0</v>
      </c>
      <c r="K17" s="18" t="s">
        <v>140</v>
      </c>
      <c r="L17" s="25" t="s">
        <v>86</v>
      </c>
      <c r="M17" s="74"/>
      <c r="N17" s="74"/>
      <c r="O17" s="18" t="s">
        <v>136</v>
      </c>
      <c r="P17" s="18" t="s">
        <v>75</v>
      </c>
      <c r="Q17" s="73"/>
      <c r="R17" s="73"/>
      <c r="S17" s="79" t="s">
        <v>96</v>
      </c>
    </row>
    <row r="18" spans="1:19" ht="21.75" customHeight="1" x14ac:dyDescent="0.25">
      <c r="A18" s="171"/>
      <c r="B18" s="13" t="s">
        <v>36</v>
      </c>
      <c r="C18" s="18" t="s">
        <v>101</v>
      </c>
      <c r="D18" s="16">
        <v>79990000</v>
      </c>
      <c r="E18" s="16">
        <v>79990000</v>
      </c>
      <c r="F18" s="16"/>
      <c r="G18" s="16"/>
      <c r="H18" s="16"/>
      <c r="I18" s="106">
        <v>78489878</v>
      </c>
      <c r="J18" s="121">
        <v>0</v>
      </c>
      <c r="K18" s="41" t="s">
        <v>54</v>
      </c>
      <c r="L18" s="25" t="s">
        <v>86</v>
      </c>
      <c r="M18" s="74"/>
      <c r="N18" s="74"/>
      <c r="O18" s="18" t="s">
        <v>136</v>
      </c>
      <c r="P18" s="18" t="s">
        <v>75</v>
      </c>
      <c r="Q18" s="73"/>
      <c r="R18" s="73"/>
      <c r="S18" s="79" t="s">
        <v>96</v>
      </c>
    </row>
    <row r="19" spans="1:19" ht="21.75" customHeight="1" x14ac:dyDescent="0.25">
      <c r="A19" s="169"/>
      <c r="B19" s="13" t="s">
        <v>37</v>
      </c>
      <c r="C19" s="18" t="s">
        <v>101</v>
      </c>
      <c r="D19" s="16">
        <v>79990000</v>
      </c>
      <c r="E19" s="16">
        <v>79990000</v>
      </c>
      <c r="F19" s="16"/>
      <c r="G19" s="16"/>
      <c r="H19" s="16"/>
      <c r="I19" s="106">
        <v>79159711</v>
      </c>
      <c r="J19" s="121">
        <v>0</v>
      </c>
      <c r="K19" s="18" t="s">
        <v>141</v>
      </c>
      <c r="L19" s="25" t="s">
        <v>86</v>
      </c>
      <c r="M19" s="74"/>
      <c r="N19" s="74"/>
      <c r="O19" s="18" t="s">
        <v>136</v>
      </c>
      <c r="P19" s="18" t="s">
        <v>75</v>
      </c>
      <c r="Q19" s="73"/>
      <c r="R19" s="73"/>
      <c r="S19" s="79" t="s">
        <v>96</v>
      </c>
    </row>
    <row r="20" spans="1:19" ht="21.75" customHeight="1" x14ac:dyDescent="0.25">
      <c r="A20" s="168" t="s">
        <v>38</v>
      </c>
      <c r="B20" s="13" t="s">
        <v>39</v>
      </c>
      <c r="C20" s="18" t="s">
        <v>101</v>
      </c>
      <c r="D20" s="16">
        <v>79990000</v>
      </c>
      <c r="E20" s="16">
        <v>79990000</v>
      </c>
      <c r="F20" s="16"/>
      <c r="G20" s="16"/>
      <c r="H20" s="16"/>
      <c r="I20" s="106">
        <v>75825108</v>
      </c>
      <c r="J20" s="121">
        <v>0</v>
      </c>
      <c r="K20" s="18" t="s">
        <v>142</v>
      </c>
      <c r="L20" s="25" t="s">
        <v>86</v>
      </c>
      <c r="M20" s="74"/>
      <c r="N20" s="74"/>
      <c r="O20" s="18" t="s">
        <v>137</v>
      </c>
      <c r="P20" s="18" t="s">
        <v>138</v>
      </c>
      <c r="Q20" s="73"/>
      <c r="R20" s="73"/>
      <c r="S20" s="79" t="s">
        <v>96</v>
      </c>
    </row>
    <row r="21" spans="1:19" ht="21.75" customHeight="1" x14ac:dyDescent="0.25">
      <c r="A21" s="169"/>
      <c r="B21" s="13" t="s">
        <v>40</v>
      </c>
      <c r="C21" s="18" t="s">
        <v>101</v>
      </c>
      <c r="D21" s="16">
        <v>79990000</v>
      </c>
      <c r="E21" s="16">
        <v>79990000</v>
      </c>
      <c r="F21" s="16"/>
      <c r="G21" s="16"/>
      <c r="H21" s="16"/>
      <c r="I21" s="106">
        <v>78809551</v>
      </c>
      <c r="J21" s="121">
        <v>0</v>
      </c>
      <c r="K21" s="18" t="s">
        <v>143</v>
      </c>
      <c r="L21" s="25" t="s">
        <v>86</v>
      </c>
      <c r="M21" s="74"/>
      <c r="N21" s="74"/>
      <c r="O21" s="18" t="s">
        <v>137</v>
      </c>
      <c r="P21" s="18" t="s">
        <v>138</v>
      </c>
      <c r="Q21" s="73"/>
      <c r="R21" s="73"/>
      <c r="S21" s="79" t="s">
        <v>96</v>
      </c>
    </row>
    <row r="22" spans="1:19" ht="21.75" customHeight="1" x14ac:dyDescent="0.25">
      <c r="A22" s="168" t="s">
        <v>41</v>
      </c>
      <c r="B22" s="13" t="s">
        <v>42</v>
      </c>
      <c r="C22" s="18" t="s">
        <v>101</v>
      </c>
      <c r="D22" s="16">
        <v>79990000</v>
      </c>
      <c r="E22" s="16">
        <v>79990000</v>
      </c>
      <c r="F22" s="16"/>
      <c r="G22" s="16"/>
      <c r="H22" s="16"/>
      <c r="I22" s="106">
        <v>79032132</v>
      </c>
      <c r="J22" s="121">
        <v>0</v>
      </c>
      <c r="K22" s="18" t="s">
        <v>62</v>
      </c>
      <c r="L22" s="25" t="s">
        <v>86</v>
      </c>
      <c r="M22" s="74" t="s">
        <v>71</v>
      </c>
      <c r="N22" s="74"/>
      <c r="O22" s="18" t="s">
        <v>68</v>
      </c>
      <c r="P22" s="18" t="s">
        <v>75</v>
      </c>
      <c r="Q22" s="73" t="s">
        <v>88</v>
      </c>
      <c r="R22" s="73" t="s">
        <v>89</v>
      </c>
      <c r="S22" s="79" t="s">
        <v>96</v>
      </c>
    </row>
    <row r="23" spans="1:19" ht="21.75" customHeight="1" x14ac:dyDescent="0.25">
      <c r="A23" s="169"/>
      <c r="B23" s="13" t="s">
        <v>43</v>
      </c>
      <c r="C23" s="18" t="s">
        <v>101</v>
      </c>
      <c r="D23" s="16">
        <v>79990000</v>
      </c>
      <c r="E23" s="16">
        <v>79990000</v>
      </c>
      <c r="F23" s="16"/>
      <c r="G23" s="16"/>
      <c r="H23" s="16"/>
      <c r="I23" s="106">
        <v>77545690</v>
      </c>
      <c r="J23" s="121">
        <v>0</v>
      </c>
      <c r="K23" s="18" t="s">
        <v>63</v>
      </c>
      <c r="L23" s="25" t="s">
        <v>86</v>
      </c>
      <c r="M23" s="74" t="s">
        <v>71</v>
      </c>
      <c r="N23" s="74"/>
      <c r="O23" s="18" t="s">
        <v>68</v>
      </c>
      <c r="P23" s="18" t="s">
        <v>75</v>
      </c>
      <c r="Q23" s="73" t="s">
        <v>88</v>
      </c>
      <c r="R23" s="73" t="s">
        <v>89</v>
      </c>
      <c r="S23" s="79" t="s">
        <v>96</v>
      </c>
    </row>
    <row r="24" spans="1:19" ht="21.75" customHeight="1" x14ac:dyDescent="0.25">
      <c r="A24" s="56" t="s">
        <v>44</v>
      </c>
      <c r="B24" s="13" t="s">
        <v>45</v>
      </c>
      <c r="C24" s="18" t="s">
        <v>101</v>
      </c>
      <c r="D24" s="16">
        <v>79990000</v>
      </c>
      <c r="E24" s="16">
        <v>79990000</v>
      </c>
      <c r="F24" s="16"/>
      <c r="G24" s="16"/>
      <c r="H24" s="16"/>
      <c r="I24" s="107">
        <v>0</v>
      </c>
      <c r="J24" s="121">
        <v>0</v>
      </c>
      <c r="K24" s="18"/>
      <c r="L24" s="25" t="s">
        <v>86</v>
      </c>
      <c r="M24" s="74"/>
      <c r="N24" s="74"/>
      <c r="O24" s="18"/>
      <c r="P24" s="18"/>
      <c r="Q24" s="73"/>
      <c r="R24" s="73"/>
      <c r="S24" s="79" t="s">
        <v>96</v>
      </c>
    </row>
    <row r="25" spans="1:19" ht="21.75" customHeight="1" x14ac:dyDescent="0.25">
      <c r="A25" s="170" t="s">
        <v>46</v>
      </c>
      <c r="B25" s="13" t="s">
        <v>205</v>
      </c>
      <c r="C25" s="18" t="s">
        <v>101</v>
      </c>
      <c r="D25" s="16">
        <v>79990000</v>
      </c>
      <c r="E25" s="16">
        <v>79990000</v>
      </c>
      <c r="F25" s="16"/>
      <c r="G25" s="16"/>
      <c r="H25" s="16"/>
      <c r="I25" s="107">
        <v>79440000</v>
      </c>
      <c r="J25" s="121">
        <v>0</v>
      </c>
      <c r="K25" s="18" t="s">
        <v>213</v>
      </c>
      <c r="L25" s="25" t="s">
        <v>86</v>
      </c>
      <c r="M25" s="74"/>
      <c r="N25" s="74"/>
      <c r="O25" s="41"/>
      <c r="P25" s="18"/>
      <c r="Q25" s="73"/>
      <c r="R25" s="73"/>
      <c r="S25" s="79" t="s">
        <v>96</v>
      </c>
    </row>
    <row r="26" spans="1:19" ht="21.75" customHeight="1" x14ac:dyDescent="0.25">
      <c r="A26" s="170"/>
      <c r="B26" s="13" t="s">
        <v>47</v>
      </c>
      <c r="C26" s="18" t="s">
        <v>101</v>
      </c>
      <c r="D26" s="16">
        <v>79990000</v>
      </c>
      <c r="E26" s="16">
        <v>79990000</v>
      </c>
      <c r="F26" s="16"/>
      <c r="G26" s="16"/>
      <c r="H26" s="16"/>
      <c r="I26" s="107">
        <v>77684968</v>
      </c>
      <c r="J26" s="121">
        <v>0</v>
      </c>
      <c r="K26" s="18" t="s">
        <v>144</v>
      </c>
      <c r="L26" s="25" t="s">
        <v>86</v>
      </c>
      <c r="M26" s="74"/>
      <c r="N26" s="74"/>
      <c r="O26" s="41"/>
      <c r="P26" s="18"/>
      <c r="Q26" s="73"/>
      <c r="R26" s="73"/>
      <c r="S26" s="79" t="s">
        <v>96</v>
      </c>
    </row>
    <row r="27" spans="1:19" ht="21.75" customHeight="1" x14ac:dyDescent="0.25">
      <c r="A27" s="168" t="s">
        <v>40</v>
      </c>
      <c r="B27" s="13" t="s">
        <v>48</v>
      </c>
      <c r="C27" s="18" t="s">
        <v>101</v>
      </c>
      <c r="D27" s="16">
        <v>79990000</v>
      </c>
      <c r="E27" s="16">
        <v>79990000</v>
      </c>
      <c r="F27" s="16"/>
      <c r="G27" s="16"/>
      <c r="H27" s="16"/>
      <c r="I27" s="16">
        <v>79689000</v>
      </c>
      <c r="J27" s="121">
        <v>0</v>
      </c>
      <c r="K27" s="18" t="s">
        <v>145</v>
      </c>
      <c r="L27" s="25" t="s">
        <v>86</v>
      </c>
      <c r="M27" s="74"/>
      <c r="N27" s="74"/>
      <c r="O27" s="41" t="s">
        <v>76</v>
      </c>
      <c r="P27" s="76" t="s">
        <v>139</v>
      </c>
      <c r="Q27" s="73"/>
      <c r="R27" s="73"/>
      <c r="S27" s="79" t="s">
        <v>96</v>
      </c>
    </row>
    <row r="28" spans="1:19" ht="21.75" customHeight="1" x14ac:dyDescent="0.25">
      <c r="A28" s="171"/>
      <c r="B28" s="15" t="s">
        <v>49</v>
      </c>
      <c r="C28" s="18" t="s">
        <v>101</v>
      </c>
      <c r="D28" s="16">
        <v>79990000</v>
      </c>
      <c r="E28" s="16">
        <v>79990000</v>
      </c>
      <c r="F28" s="16"/>
      <c r="G28" s="16"/>
      <c r="H28" s="16"/>
      <c r="I28" s="16">
        <v>78500000</v>
      </c>
      <c r="J28" s="121">
        <v>0</v>
      </c>
      <c r="K28" s="18" t="s">
        <v>146</v>
      </c>
      <c r="L28" s="25" t="s">
        <v>86</v>
      </c>
      <c r="M28" s="74"/>
      <c r="N28" s="74"/>
      <c r="O28" s="41" t="s">
        <v>76</v>
      </c>
      <c r="P28" s="76" t="s">
        <v>139</v>
      </c>
      <c r="Q28" s="73"/>
      <c r="R28" s="73"/>
      <c r="S28" s="79" t="s">
        <v>96</v>
      </c>
    </row>
    <row r="29" spans="1:19" ht="24.75" customHeight="1" x14ac:dyDescent="0.25">
      <c r="A29" s="57" t="s">
        <v>50</v>
      </c>
      <c r="B29" s="13" t="s">
        <v>51</v>
      </c>
      <c r="C29" s="18" t="s">
        <v>101</v>
      </c>
      <c r="D29" s="16">
        <v>79990000</v>
      </c>
      <c r="E29" s="16">
        <v>79990000</v>
      </c>
      <c r="F29" s="16"/>
      <c r="G29" s="16"/>
      <c r="H29" s="16"/>
      <c r="I29" s="106">
        <v>76739252</v>
      </c>
      <c r="J29" s="121">
        <v>39289000</v>
      </c>
      <c r="K29" s="18" t="s">
        <v>64</v>
      </c>
      <c r="L29" s="25" t="s">
        <v>86</v>
      </c>
      <c r="M29" s="74" t="s">
        <v>74</v>
      </c>
      <c r="N29" s="74"/>
      <c r="O29" s="75" t="s">
        <v>69</v>
      </c>
      <c r="P29" s="18" t="s">
        <v>76</v>
      </c>
      <c r="Q29" s="73" t="s">
        <v>88</v>
      </c>
      <c r="R29" s="73" t="s">
        <v>89</v>
      </c>
      <c r="S29" s="79" t="s">
        <v>96</v>
      </c>
    </row>
    <row r="30" spans="1:19" x14ac:dyDescent="0.25">
      <c r="A30" s="184" t="s">
        <v>94</v>
      </c>
      <c r="B30" s="184"/>
      <c r="C30" s="58"/>
      <c r="D30" s="70">
        <f t="shared" ref="D30:E30" si="0">SUM(D5:D29)</f>
        <v>1999750000</v>
      </c>
      <c r="E30" s="71">
        <f t="shared" si="0"/>
        <v>1999750000</v>
      </c>
      <c r="F30" s="82"/>
      <c r="G30" s="82"/>
      <c r="H30" s="82"/>
      <c r="I30" s="108">
        <f>SUM(I5:I29)</f>
        <v>1795836608</v>
      </c>
      <c r="J30" s="121">
        <f>SUM(J5:J29)</f>
        <v>220415000</v>
      </c>
      <c r="K30" s="21"/>
      <c r="L30" s="5"/>
      <c r="M30" s="19"/>
      <c r="N30" s="19"/>
      <c r="O30" s="19"/>
      <c r="P30" s="22"/>
      <c r="Q30" s="27"/>
      <c r="R30" s="19"/>
      <c r="S30" s="20"/>
    </row>
    <row r="31" spans="1:19" x14ac:dyDescent="0.25">
      <c r="A31" s="185" t="s">
        <v>77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</row>
    <row r="32" spans="1:19" ht="33.75" customHeight="1" x14ac:dyDescent="0.25">
      <c r="A32" s="186" t="s">
        <v>148</v>
      </c>
      <c r="B32" s="122" t="s">
        <v>105</v>
      </c>
      <c r="C32" s="18" t="s">
        <v>101</v>
      </c>
      <c r="D32" s="182">
        <v>25156200</v>
      </c>
      <c r="E32" s="182">
        <v>25156200</v>
      </c>
      <c r="F32" s="91" t="s">
        <v>192</v>
      </c>
      <c r="G32" s="91">
        <v>26</v>
      </c>
      <c r="H32" s="91">
        <f>+I32/G32</f>
        <v>90000</v>
      </c>
      <c r="I32" s="109">
        <v>2340000</v>
      </c>
      <c r="J32" s="23">
        <f>+I32/2</f>
        <v>1170000</v>
      </c>
      <c r="K32" s="151" t="s">
        <v>111</v>
      </c>
      <c r="L32" s="94" t="s">
        <v>91</v>
      </c>
      <c r="M32" s="87" t="s">
        <v>66</v>
      </c>
      <c r="N32" s="87" t="s">
        <v>71</v>
      </c>
      <c r="O32" s="87" t="s">
        <v>71</v>
      </c>
      <c r="P32" s="87" t="s">
        <v>76</v>
      </c>
      <c r="Q32" s="87" t="s">
        <v>123</v>
      </c>
      <c r="R32" s="87" t="s">
        <v>130</v>
      </c>
      <c r="S32" s="229" t="s">
        <v>147</v>
      </c>
    </row>
    <row r="33" spans="1:19" ht="34.5" customHeight="1" x14ac:dyDescent="0.25">
      <c r="A33" s="187"/>
      <c r="B33" s="122" t="s">
        <v>106</v>
      </c>
      <c r="C33" s="18" t="s">
        <v>101</v>
      </c>
      <c r="D33" s="183"/>
      <c r="E33" s="183"/>
      <c r="F33" s="91" t="s">
        <v>192</v>
      </c>
      <c r="G33" s="91">
        <v>26</v>
      </c>
      <c r="H33" s="91">
        <f>+I33/G33</f>
        <v>85000</v>
      </c>
      <c r="I33" s="110">
        <v>2210000</v>
      </c>
      <c r="J33" s="23">
        <f t="shared" ref="J33:J41" si="1">+I33/2</f>
        <v>1105000</v>
      </c>
      <c r="K33" s="152"/>
      <c r="L33" s="94" t="s">
        <v>91</v>
      </c>
      <c r="M33" s="87" t="s">
        <v>66</v>
      </c>
      <c r="N33" s="87" t="s">
        <v>71</v>
      </c>
      <c r="O33" s="87" t="s">
        <v>71</v>
      </c>
      <c r="P33" s="87" t="s">
        <v>76</v>
      </c>
      <c r="Q33" s="87" t="s">
        <v>123</v>
      </c>
      <c r="R33" s="87" t="s">
        <v>130</v>
      </c>
      <c r="S33" s="230"/>
    </row>
    <row r="34" spans="1:19" ht="33.75" customHeight="1" x14ac:dyDescent="0.25">
      <c r="A34" s="187"/>
      <c r="B34" s="122" t="s">
        <v>107</v>
      </c>
      <c r="C34" s="18" t="s">
        <v>101</v>
      </c>
      <c r="D34" s="183"/>
      <c r="E34" s="183"/>
      <c r="F34" s="91" t="s">
        <v>192</v>
      </c>
      <c r="G34" s="91">
        <v>46</v>
      </c>
      <c r="H34" s="91">
        <f t="shared" ref="H34:H37" si="2">+I34/G34</f>
        <v>75000</v>
      </c>
      <c r="I34" s="110">
        <v>3450000</v>
      </c>
      <c r="J34" s="23">
        <f t="shared" si="1"/>
        <v>1725000</v>
      </c>
      <c r="K34" s="152"/>
      <c r="L34" s="94" t="s">
        <v>91</v>
      </c>
      <c r="M34" s="87" t="s">
        <v>66</v>
      </c>
      <c r="N34" s="87" t="s">
        <v>71</v>
      </c>
      <c r="O34" s="87" t="s">
        <v>71</v>
      </c>
      <c r="P34" s="87" t="s">
        <v>76</v>
      </c>
      <c r="Q34" s="87" t="s">
        <v>123</v>
      </c>
      <c r="R34" s="87" t="s">
        <v>130</v>
      </c>
      <c r="S34" s="230"/>
    </row>
    <row r="35" spans="1:19" ht="35.25" customHeight="1" x14ac:dyDescent="0.25">
      <c r="A35" s="187"/>
      <c r="B35" s="122" t="s">
        <v>108</v>
      </c>
      <c r="C35" s="18" t="s">
        <v>101</v>
      </c>
      <c r="D35" s="183"/>
      <c r="E35" s="183"/>
      <c r="F35" s="91" t="s">
        <v>192</v>
      </c>
      <c r="G35" s="91">
        <v>112</v>
      </c>
      <c r="H35" s="91">
        <f t="shared" si="2"/>
        <v>65000</v>
      </c>
      <c r="I35" s="110">
        <v>7280000</v>
      </c>
      <c r="J35" s="47">
        <f t="shared" si="1"/>
        <v>3640000</v>
      </c>
      <c r="K35" s="152"/>
      <c r="L35" s="94" t="s">
        <v>91</v>
      </c>
      <c r="M35" s="87" t="s">
        <v>66</v>
      </c>
      <c r="N35" s="87" t="s">
        <v>71</v>
      </c>
      <c r="O35" s="87" t="s">
        <v>71</v>
      </c>
      <c r="P35" s="87" t="s">
        <v>76</v>
      </c>
      <c r="Q35" s="87" t="s">
        <v>123</v>
      </c>
      <c r="R35" s="87" t="s">
        <v>130</v>
      </c>
      <c r="S35" s="230"/>
    </row>
    <row r="36" spans="1:19" ht="59.25" customHeight="1" x14ac:dyDescent="0.25">
      <c r="A36" s="187"/>
      <c r="B36" s="40" t="s">
        <v>109</v>
      </c>
      <c r="C36" s="18" t="s">
        <v>101</v>
      </c>
      <c r="D36" s="183"/>
      <c r="E36" s="183"/>
      <c r="F36" s="91" t="s">
        <v>192</v>
      </c>
      <c r="G36" s="91">
        <v>10</v>
      </c>
      <c r="H36" s="91">
        <f t="shared" si="2"/>
        <v>50000</v>
      </c>
      <c r="I36" s="111">
        <v>500000</v>
      </c>
      <c r="J36" s="47">
        <f t="shared" si="1"/>
        <v>250000</v>
      </c>
      <c r="K36" s="151" t="s">
        <v>122</v>
      </c>
      <c r="L36" s="123" t="s">
        <v>91</v>
      </c>
      <c r="M36" s="88" t="s">
        <v>66</v>
      </c>
      <c r="N36" s="88" t="s">
        <v>71</v>
      </c>
      <c r="O36" s="88" t="s">
        <v>71</v>
      </c>
      <c r="P36" s="88" t="s">
        <v>76</v>
      </c>
      <c r="Q36" s="88" t="s">
        <v>123</v>
      </c>
      <c r="R36" s="88" t="s">
        <v>151</v>
      </c>
      <c r="S36" s="230"/>
    </row>
    <row r="37" spans="1:19" ht="61.5" customHeight="1" x14ac:dyDescent="0.25">
      <c r="A37" s="187"/>
      <c r="B37" s="102" t="s">
        <v>110</v>
      </c>
      <c r="C37" s="18" t="s">
        <v>101</v>
      </c>
      <c r="D37" s="183"/>
      <c r="E37" s="183"/>
      <c r="F37" s="91" t="s">
        <v>192</v>
      </c>
      <c r="G37" s="91">
        <v>10</v>
      </c>
      <c r="H37" s="91">
        <f t="shared" si="2"/>
        <v>40000</v>
      </c>
      <c r="I37" s="111">
        <v>400000</v>
      </c>
      <c r="J37" s="47">
        <f t="shared" si="1"/>
        <v>200000</v>
      </c>
      <c r="K37" s="181"/>
      <c r="L37" s="123" t="s">
        <v>91</v>
      </c>
      <c r="M37" s="88" t="s">
        <v>66</v>
      </c>
      <c r="N37" s="88" t="s">
        <v>71</v>
      </c>
      <c r="O37" s="88" t="s">
        <v>71</v>
      </c>
      <c r="P37" s="88" t="s">
        <v>76</v>
      </c>
      <c r="Q37" s="88" t="s">
        <v>123</v>
      </c>
      <c r="R37" s="88" t="s">
        <v>151</v>
      </c>
      <c r="S37" s="230"/>
    </row>
    <row r="38" spans="1:19" s="90" customFormat="1" ht="61.5" customHeight="1" x14ac:dyDescent="0.25">
      <c r="A38" s="148"/>
      <c r="B38" s="150" t="s">
        <v>262</v>
      </c>
      <c r="C38" s="18" t="s">
        <v>186</v>
      </c>
      <c r="D38" s="147"/>
      <c r="E38" s="147"/>
      <c r="F38" s="91" t="s">
        <v>192</v>
      </c>
      <c r="G38" s="91">
        <v>250</v>
      </c>
      <c r="H38" s="91">
        <v>160000</v>
      </c>
      <c r="I38" s="111">
        <f>+G38*H38</f>
        <v>40000000</v>
      </c>
      <c r="J38" s="47">
        <f t="shared" si="1"/>
        <v>20000000</v>
      </c>
      <c r="K38" s="146" t="s">
        <v>263</v>
      </c>
      <c r="L38" s="123" t="s">
        <v>91</v>
      </c>
      <c r="M38" s="88" t="s">
        <v>66</v>
      </c>
      <c r="N38" s="88"/>
      <c r="O38" s="88"/>
      <c r="P38" s="88"/>
      <c r="Q38" s="88" t="s">
        <v>274</v>
      </c>
      <c r="R38" s="88" t="s">
        <v>278</v>
      </c>
      <c r="S38" s="230"/>
    </row>
    <row r="39" spans="1:19" s="90" customFormat="1" ht="61.5" customHeight="1" x14ac:dyDescent="0.25">
      <c r="A39" s="148"/>
      <c r="B39" s="102" t="s">
        <v>264</v>
      </c>
      <c r="C39" s="18" t="s">
        <v>257</v>
      </c>
      <c r="D39" s="147"/>
      <c r="E39" s="147"/>
      <c r="F39" s="91" t="s">
        <v>192</v>
      </c>
      <c r="G39" s="91">
        <v>10</v>
      </c>
      <c r="H39" s="91">
        <v>155000</v>
      </c>
      <c r="I39" s="111">
        <f>+G39*H39</f>
        <v>1550000</v>
      </c>
      <c r="J39" s="47">
        <f t="shared" si="1"/>
        <v>775000</v>
      </c>
      <c r="K39" s="146" t="s">
        <v>183</v>
      </c>
      <c r="L39" s="123" t="s">
        <v>91</v>
      </c>
      <c r="M39" s="88" t="s">
        <v>66</v>
      </c>
      <c r="N39" s="88"/>
      <c r="O39" s="88"/>
      <c r="P39" s="88"/>
      <c r="Q39" s="88" t="s">
        <v>275</v>
      </c>
      <c r="R39" s="88" t="s">
        <v>279</v>
      </c>
      <c r="S39" s="230"/>
    </row>
    <row r="40" spans="1:19" s="90" customFormat="1" ht="61.5" customHeight="1" x14ac:dyDescent="0.25">
      <c r="A40" s="148"/>
      <c r="B40" s="102" t="s">
        <v>265</v>
      </c>
      <c r="C40" s="18" t="s">
        <v>258</v>
      </c>
      <c r="D40" s="147"/>
      <c r="E40" s="147"/>
      <c r="F40" s="91" t="s">
        <v>192</v>
      </c>
      <c r="G40" s="91">
        <v>10</v>
      </c>
      <c r="H40" s="91">
        <v>50000</v>
      </c>
      <c r="I40" s="111">
        <f>+G40*H40</f>
        <v>500000</v>
      </c>
      <c r="J40" s="47">
        <f t="shared" si="1"/>
        <v>250000</v>
      </c>
      <c r="K40" s="151" t="s">
        <v>271</v>
      </c>
      <c r="L40" s="123" t="s">
        <v>91</v>
      </c>
      <c r="M40" s="88" t="s">
        <v>66</v>
      </c>
      <c r="N40" s="88"/>
      <c r="O40" s="88"/>
      <c r="P40" s="88"/>
      <c r="Q40" s="88" t="s">
        <v>274</v>
      </c>
      <c r="R40" s="88"/>
      <c r="S40" s="230"/>
    </row>
    <row r="41" spans="1:19" s="90" customFormat="1" ht="61.5" customHeight="1" x14ac:dyDescent="0.25">
      <c r="A41" s="148"/>
      <c r="B41" s="102" t="s">
        <v>267</v>
      </c>
      <c r="C41" s="18" t="s">
        <v>268</v>
      </c>
      <c r="D41" s="147"/>
      <c r="E41" s="147"/>
      <c r="F41" s="91" t="s">
        <v>192</v>
      </c>
      <c r="G41" s="91">
        <v>10</v>
      </c>
      <c r="H41" s="91">
        <v>40000</v>
      </c>
      <c r="I41" s="111">
        <f>+G41*H41</f>
        <v>400000</v>
      </c>
      <c r="J41" s="47">
        <f t="shared" si="1"/>
        <v>200000</v>
      </c>
      <c r="K41" s="181"/>
      <c r="L41" s="123" t="s">
        <v>91</v>
      </c>
      <c r="M41" s="88" t="s">
        <v>66</v>
      </c>
      <c r="N41" s="88"/>
      <c r="O41" s="88"/>
      <c r="P41" s="88"/>
      <c r="Q41" s="88" t="s">
        <v>274</v>
      </c>
      <c r="R41" s="88"/>
      <c r="S41" s="230"/>
    </row>
    <row r="42" spans="1:19" s="90" customFormat="1" ht="32.25" customHeight="1" x14ac:dyDescent="0.25">
      <c r="A42" s="218" t="s">
        <v>85</v>
      </c>
      <c r="B42" s="40" t="s">
        <v>112</v>
      </c>
      <c r="C42" s="18" t="s">
        <v>101</v>
      </c>
      <c r="D42" s="182">
        <v>1967280000</v>
      </c>
      <c r="E42" s="182">
        <v>1967280000</v>
      </c>
      <c r="F42" s="91" t="s">
        <v>192</v>
      </c>
      <c r="G42" s="91">
        <v>4500</v>
      </c>
      <c r="H42" s="92">
        <f>+I42/G42</f>
        <v>135000</v>
      </c>
      <c r="I42" s="112">
        <v>607500000</v>
      </c>
      <c r="J42" s="112">
        <v>607500000</v>
      </c>
      <c r="K42" s="93" t="s">
        <v>199</v>
      </c>
      <c r="L42" s="94" t="s">
        <v>91</v>
      </c>
      <c r="M42" s="87" t="s">
        <v>66</v>
      </c>
      <c r="N42" s="87" t="s">
        <v>71</v>
      </c>
      <c r="O42" s="87" t="s">
        <v>71</v>
      </c>
      <c r="P42" s="87" t="s">
        <v>76</v>
      </c>
      <c r="Q42" s="87" t="s">
        <v>123</v>
      </c>
      <c r="R42" s="87" t="s">
        <v>134</v>
      </c>
      <c r="S42" s="230"/>
    </row>
    <row r="43" spans="1:19" ht="25.5" customHeight="1" x14ac:dyDescent="0.25">
      <c r="A43" s="219"/>
      <c r="B43" s="40" t="s">
        <v>113</v>
      </c>
      <c r="C43" s="18" t="s">
        <v>101</v>
      </c>
      <c r="D43" s="183"/>
      <c r="E43" s="183"/>
      <c r="F43" s="91" t="s">
        <v>192</v>
      </c>
      <c r="G43" s="84">
        <v>2500</v>
      </c>
      <c r="H43" s="85">
        <f t="shared" ref="H43:H89" si="3">+I43/G43</f>
        <v>82500</v>
      </c>
      <c r="I43" s="113">
        <v>206250000</v>
      </c>
      <c r="J43" s="23">
        <v>0</v>
      </c>
      <c r="K43" s="93" t="s">
        <v>118</v>
      </c>
      <c r="L43" s="94" t="s">
        <v>91</v>
      </c>
      <c r="M43" s="87" t="s">
        <v>66</v>
      </c>
      <c r="N43" s="87" t="s">
        <v>71</v>
      </c>
      <c r="O43" s="87" t="s">
        <v>71</v>
      </c>
      <c r="P43" s="87" t="s">
        <v>76</v>
      </c>
      <c r="Q43" s="87" t="s">
        <v>123</v>
      </c>
      <c r="R43" s="87" t="s">
        <v>131</v>
      </c>
      <c r="S43" s="230"/>
    </row>
    <row r="44" spans="1:19" s="1" customFormat="1" ht="25.5" customHeight="1" x14ac:dyDescent="0.25">
      <c r="A44" s="219"/>
      <c r="B44" s="40" t="s">
        <v>113</v>
      </c>
      <c r="C44" s="18" t="s">
        <v>186</v>
      </c>
      <c r="D44" s="183"/>
      <c r="E44" s="183"/>
      <c r="F44" s="91" t="s">
        <v>192</v>
      </c>
      <c r="G44" s="84">
        <v>2500</v>
      </c>
      <c r="H44" s="85">
        <f t="shared" si="3"/>
        <v>82500</v>
      </c>
      <c r="I44" s="113">
        <v>206250000</v>
      </c>
      <c r="J44" s="23">
        <v>0</v>
      </c>
      <c r="K44" s="93" t="s">
        <v>200</v>
      </c>
      <c r="L44" s="94" t="s">
        <v>91</v>
      </c>
      <c r="M44" s="87" t="s">
        <v>66</v>
      </c>
      <c r="N44" s="87" t="s">
        <v>71</v>
      </c>
      <c r="O44" s="87" t="s">
        <v>71</v>
      </c>
      <c r="P44" s="87" t="s">
        <v>76</v>
      </c>
      <c r="Q44" s="87" t="s">
        <v>123</v>
      </c>
      <c r="R44" s="87" t="s">
        <v>201</v>
      </c>
      <c r="S44" s="230"/>
    </row>
    <row r="45" spans="1:19" ht="22.5" customHeight="1" x14ac:dyDescent="0.25">
      <c r="A45" s="219"/>
      <c r="B45" s="40" t="s">
        <v>114</v>
      </c>
      <c r="C45" s="18" t="s">
        <v>101</v>
      </c>
      <c r="D45" s="183"/>
      <c r="E45" s="183"/>
      <c r="F45" s="91" t="s">
        <v>192</v>
      </c>
      <c r="G45" s="84">
        <v>2500</v>
      </c>
      <c r="H45" s="85">
        <f t="shared" si="3"/>
        <v>8600</v>
      </c>
      <c r="I45" s="113">
        <v>21500000</v>
      </c>
      <c r="J45" s="23">
        <v>0</v>
      </c>
      <c r="K45" s="93" t="s">
        <v>119</v>
      </c>
      <c r="L45" s="94" t="s">
        <v>91</v>
      </c>
      <c r="M45" s="87" t="s">
        <v>66</v>
      </c>
      <c r="N45" s="87" t="s">
        <v>71</v>
      </c>
      <c r="O45" s="87" t="s">
        <v>71</v>
      </c>
      <c r="P45" s="87" t="s">
        <v>76</v>
      </c>
      <c r="Q45" s="87" t="s">
        <v>123</v>
      </c>
      <c r="R45" s="87" t="s">
        <v>132</v>
      </c>
      <c r="S45" s="230"/>
    </row>
    <row r="46" spans="1:19" s="1" customFormat="1" ht="21.75" customHeight="1" x14ac:dyDescent="0.25">
      <c r="A46" s="219"/>
      <c r="B46" s="157" t="s">
        <v>193</v>
      </c>
      <c r="C46" s="18" t="s">
        <v>186</v>
      </c>
      <c r="D46" s="183"/>
      <c r="E46" s="183"/>
      <c r="F46" s="91" t="s">
        <v>192</v>
      </c>
      <c r="G46" s="84">
        <v>24000</v>
      </c>
      <c r="H46" s="85">
        <f t="shared" si="3"/>
        <v>198</v>
      </c>
      <c r="I46" s="113">
        <v>4752000</v>
      </c>
      <c r="J46" s="23"/>
      <c r="K46" s="222" t="s">
        <v>198</v>
      </c>
      <c r="L46" s="94"/>
      <c r="M46" s="87"/>
      <c r="N46" s="87"/>
      <c r="O46" s="87"/>
      <c r="P46" s="87"/>
      <c r="Q46" s="87"/>
      <c r="R46" s="87"/>
      <c r="S46" s="230"/>
    </row>
    <row r="47" spans="1:19" ht="20.25" customHeight="1" x14ac:dyDescent="0.25">
      <c r="A47" s="219"/>
      <c r="B47" s="158"/>
      <c r="C47" s="18" t="s">
        <v>101</v>
      </c>
      <c r="D47" s="183"/>
      <c r="E47" s="183"/>
      <c r="F47" s="91" t="s">
        <v>192</v>
      </c>
      <c r="G47" s="84">
        <v>16000</v>
      </c>
      <c r="H47" s="85">
        <f t="shared" si="3"/>
        <v>247.5</v>
      </c>
      <c r="I47" s="113">
        <v>3960000</v>
      </c>
      <c r="J47" s="23">
        <v>0</v>
      </c>
      <c r="K47" s="223"/>
      <c r="L47" s="94" t="s">
        <v>91</v>
      </c>
      <c r="M47" s="87" t="s">
        <v>66</v>
      </c>
      <c r="N47" s="87" t="s">
        <v>71</v>
      </c>
      <c r="O47" s="87" t="s">
        <v>71</v>
      </c>
      <c r="P47" s="87" t="s">
        <v>76</v>
      </c>
      <c r="Q47" s="87" t="s">
        <v>123</v>
      </c>
      <c r="R47" s="87" t="s">
        <v>133</v>
      </c>
      <c r="S47" s="230"/>
    </row>
    <row r="48" spans="1:19" ht="34.5" x14ac:dyDescent="0.25">
      <c r="A48" s="219"/>
      <c r="B48" s="40" t="s">
        <v>115</v>
      </c>
      <c r="C48" s="18" t="s">
        <v>101</v>
      </c>
      <c r="D48" s="183"/>
      <c r="E48" s="183"/>
      <c r="F48" s="91" t="s">
        <v>192</v>
      </c>
      <c r="G48" s="84">
        <v>10200</v>
      </c>
      <c r="H48" s="85">
        <f t="shared" si="3"/>
        <v>1958</v>
      </c>
      <c r="I48" s="113">
        <v>19971600</v>
      </c>
      <c r="J48" s="121">
        <v>9985800</v>
      </c>
      <c r="K48" s="17" t="s">
        <v>118</v>
      </c>
      <c r="L48" s="94" t="s">
        <v>91</v>
      </c>
      <c r="M48" s="87" t="s">
        <v>66</v>
      </c>
      <c r="N48" s="87" t="s">
        <v>71</v>
      </c>
      <c r="O48" s="87" t="s">
        <v>71</v>
      </c>
      <c r="P48" s="87" t="s">
        <v>76</v>
      </c>
      <c r="Q48" s="87" t="s">
        <v>123</v>
      </c>
      <c r="R48" s="87" t="s">
        <v>134</v>
      </c>
      <c r="S48" s="230"/>
    </row>
    <row r="49" spans="1:19" ht="23.25" x14ac:dyDescent="0.25">
      <c r="A49" s="219"/>
      <c r="B49" s="125" t="s">
        <v>116</v>
      </c>
      <c r="C49" s="18" t="s">
        <v>101</v>
      </c>
      <c r="D49" s="183"/>
      <c r="E49" s="183"/>
      <c r="F49" s="91" t="s">
        <v>192</v>
      </c>
      <c r="G49" s="84">
        <v>50000</v>
      </c>
      <c r="H49" s="85">
        <f t="shared" si="3"/>
        <v>60</v>
      </c>
      <c r="I49" s="113">
        <v>3000000</v>
      </c>
      <c r="J49" s="126">
        <v>1500000</v>
      </c>
      <c r="K49" s="93" t="s">
        <v>118</v>
      </c>
      <c r="L49" s="94" t="s">
        <v>91</v>
      </c>
      <c r="M49" s="87" t="s">
        <v>66</v>
      </c>
      <c r="N49" s="87" t="s">
        <v>71</v>
      </c>
      <c r="O49" s="87" t="s">
        <v>71</v>
      </c>
      <c r="P49" s="87" t="s">
        <v>76</v>
      </c>
      <c r="Q49" s="87" t="s">
        <v>123</v>
      </c>
      <c r="R49" s="87" t="s">
        <v>134</v>
      </c>
      <c r="S49" s="230"/>
    </row>
    <row r="50" spans="1:19" s="1" customFormat="1" ht="28.5" customHeight="1" x14ac:dyDescent="0.25">
      <c r="A50" s="219"/>
      <c r="B50" s="40" t="s">
        <v>187</v>
      </c>
      <c r="C50" s="18" t="s">
        <v>101</v>
      </c>
      <c r="D50" s="183"/>
      <c r="E50" s="183"/>
      <c r="F50" s="84" t="s">
        <v>192</v>
      </c>
      <c r="G50" s="84">
        <v>14600</v>
      </c>
      <c r="H50" s="85">
        <f t="shared" si="3"/>
        <v>990</v>
      </c>
      <c r="I50" s="113">
        <v>14454000</v>
      </c>
      <c r="J50" s="126"/>
      <c r="K50" s="18" t="s">
        <v>120</v>
      </c>
      <c r="L50" s="94"/>
      <c r="M50" s="87"/>
      <c r="N50" s="87"/>
      <c r="O50" s="87"/>
      <c r="P50" s="87"/>
      <c r="Q50" s="87"/>
      <c r="R50" s="87"/>
      <c r="S50" s="230"/>
    </row>
    <row r="51" spans="1:19" ht="27" customHeight="1" x14ac:dyDescent="0.25">
      <c r="A51" s="219"/>
      <c r="B51" s="127" t="s">
        <v>188</v>
      </c>
      <c r="C51" s="18" t="s">
        <v>101</v>
      </c>
      <c r="D51" s="183"/>
      <c r="E51" s="183"/>
      <c r="F51" s="84" t="s">
        <v>192</v>
      </c>
      <c r="G51" s="84">
        <v>14600</v>
      </c>
      <c r="H51" s="85">
        <f t="shared" si="3"/>
        <v>990</v>
      </c>
      <c r="I51" s="113">
        <v>14454000</v>
      </c>
      <c r="J51" s="23">
        <v>0</v>
      </c>
      <c r="K51" s="128" t="s">
        <v>120</v>
      </c>
      <c r="L51" s="94" t="s">
        <v>91</v>
      </c>
      <c r="M51" s="87" t="s">
        <v>66</v>
      </c>
      <c r="N51" s="87" t="s">
        <v>71</v>
      </c>
      <c r="O51" s="87" t="s">
        <v>71</v>
      </c>
      <c r="P51" s="87" t="s">
        <v>76</v>
      </c>
      <c r="Q51" s="87" t="s">
        <v>123</v>
      </c>
      <c r="R51" s="87" t="s">
        <v>135</v>
      </c>
      <c r="S51" s="230"/>
    </row>
    <row r="52" spans="1:19" s="1" customFormat="1" ht="33" customHeight="1" x14ac:dyDescent="0.25">
      <c r="A52" s="219"/>
      <c r="B52" s="40" t="s">
        <v>189</v>
      </c>
      <c r="C52" s="18"/>
      <c r="D52" s="183"/>
      <c r="E52" s="183"/>
      <c r="F52" s="91" t="s">
        <v>192</v>
      </c>
      <c r="G52" s="84">
        <v>5500</v>
      </c>
      <c r="H52" s="85">
        <f t="shared" si="3"/>
        <v>2200</v>
      </c>
      <c r="I52" s="113">
        <v>12100000</v>
      </c>
      <c r="J52" s="23"/>
      <c r="K52" s="128" t="s">
        <v>121</v>
      </c>
      <c r="L52" s="94"/>
      <c r="M52" s="87"/>
      <c r="N52" s="87"/>
      <c r="O52" s="87"/>
      <c r="P52" s="87"/>
      <c r="Q52" s="87"/>
      <c r="R52" s="87"/>
      <c r="S52" s="230"/>
    </row>
    <row r="53" spans="1:19" ht="23.25" x14ac:dyDescent="0.25">
      <c r="A53" s="219"/>
      <c r="B53" s="40" t="s">
        <v>117</v>
      </c>
      <c r="C53" s="18" t="s">
        <v>101</v>
      </c>
      <c r="D53" s="183"/>
      <c r="E53" s="183"/>
      <c r="F53" s="91" t="s">
        <v>192</v>
      </c>
      <c r="G53" s="84">
        <v>3000</v>
      </c>
      <c r="H53" s="85">
        <f t="shared" si="3"/>
        <v>1650</v>
      </c>
      <c r="I53" s="113">
        <v>4950000</v>
      </c>
      <c r="J53" s="23">
        <v>0</v>
      </c>
      <c r="K53" s="128" t="s">
        <v>121</v>
      </c>
      <c r="L53" s="94" t="s">
        <v>91</v>
      </c>
      <c r="M53" s="87" t="s">
        <v>66</v>
      </c>
      <c r="N53" s="87" t="s">
        <v>71</v>
      </c>
      <c r="O53" s="87" t="s">
        <v>71</v>
      </c>
      <c r="P53" s="87" t="s">
        <v>76</v>
      </c>
      <c r="Q53" s="87" t="s">
        <v>123</v>
      </c>
      <c r="R53" s="87" t="s">
        <v>130</v>
      </c>
      <c r="S53" s="230"/>
    </row>
    <row r="54" spans="1:19" ht="50.25" customHeight="1" x14ac:dyDescent="0.25">
      <c r="A54" s="219"/>
      <c r="B54" s="12" t="s">
        <v>194</v>
      </c>
      <c r="C54" s="18" t="s">
        <v>101</v>
      </c>
      <c r="D54" s="183"/>
      <c r="E54" s="183"/>
      <c r="F54" s="84" t="s">
        <v>192</v>
      </c>
      <c r="G54" s="84">
        <v>3000</v>
      </c>
      <c r="H54" s="85">
        <f t="shared" si="3"/>
        <v>31420</v>
      </c>
      <c r="I54" s="114">
        <v>94260000</v>
      </c>
      <c r="J54" s="23">
        <f>+I54/2</f>
        <v>47130000</v>
      </c>
      <c r="K54" s="48" t="s">
        <v>122</v>
      </c>
      <c r="L54" s="86" t="s">
        <v>91</v>
      </c>
      <c r="M54" s="129" t="s">
        <v>66</v>
      </c>
      <c r="N54" s="88" t="s">
        <v>71</v>
      </c>
      <c r="O54" s="88" t="s">
        <v>71</v>
      </c>
      <c r="P54" s="87" t="s">
        <v>76</v>
      </c>
      <c r="Q54" s="88" t="s">
        <v>123</v>
      </c>
      <c r="R54" s="89" t="s">
        <v>151</v>
      </c>
      <c r="S54" s="230"/>
    </row>
    <row r="55" spans="1:19" s="1" customFormat="1" ht="22.5" x14ac:dyDescent="0.25">
      <c r="A55" s="219"/>
      <c r="B55" s="12" t="s">
        <v>190</v>
      </c>
      <c r="C55" s="18" t="s">
        <v>101</v>
      </c>
      <c r="D55" s="183"/>
      <c r="E55" s="183"/>
      <c r="F55" s="91" t="s">
        <v>192</v>
      </c>
      <c r="G55" s="84">
        <v>2520</v>
      </c>
      <c r="H55" s="85">
        <f t="shared" si="3"/>
        <v>57000</v>
      </c>
      <c r="I55" s="114">
        <v>143640000</v>
      </c>
      <c r="J55" s="23"/>
      <c r="K55" s="151" t="s">
        <v>150</v>
      </c>
      <c r="L55" s="86"/>
      <c r="M55" s="129"/>
      <c r="N55" s="88"/>
      <c r="O55" s="88"/>
      <c r="P55" s="87"/>
      <c r="Q55" s="88"/>
      <c r="R55" s="89"/>
      <c r="S55" s="230"/>
    </row>
    <row r="56" spans="1:19" ht="22.5" x14ac:dyDescent="0.25">
      <c r="A56" s="219"/>
      <c r="B56" s="12" t="s">
        <v>149</v>
      </c>
      <c r="C56" s="18" t="s">
        <v>101</v>
      </c>
      <c r="D56" s="183"/>
      <c r="E56" s="183"/>
      <c r="F56" s="91" t="s">
        <v>192</v>
      </c>
      <c r="G56" s="84">
        <v>480</v>
      </c>
      <c r="H56" s="85">
        <f t="shared" si="3"/>
        <v>49000</v>
      </c>
      <c r="I56" s="114">
        <v>23520000</v>
      </c>
      <c r="J56" s="130">
        <v>50148000</v>
      </c>
      <c r="K56" s="181"/>
      <c r="L56" s="86" t="s">
        <v>91</v>
      </c>
      <c r="M56" s="87" t="s">
        <v>66</v>
      </c>
      <c r="N56" s="87" t="s">
        <v>71</v>
      </c>
      <c r="O56" s="87" t="s">
        <v>71</v>
      </c>
      <c r="P56" s="87" t="s">
        <v>76</v>
      </c>
      <c r="Q56" s="88" t="s">
        <v>175</v>
      </c>
      <c r="R56" s="89" t="s">
        <v>131</v>
      </c>
      <c r="S56" s="230"/>
    </row>
    <row r="57" spans="1:19" s="90" customFormat="1" ht="33.75" x14ac:dyDescent="0.25">
      <c r="A57" s="219"/>
      <c r="B57" s="12" t="s">
        <v>172</v>
      </c>
      <c r="C57" s="18" t="s">
        <v>101</v>
      </c>
      <c r="D57" s="183"/>
      <c r="E57" s="183"/>
      <c r="F57" s="84" t="s">
        <v>192</v>
      </c>
      <c r="G57" s="84">
        <v>4250</v>
      </c>
      <c r="H57" s="85">
        <f t="shared" si="3"/>
        <v>11400</v>
      </c>
      <c r="I57" s="114">
        <v>48450000</v>
      </c>
      <c r="J57" s="23">
        <v>0</v>
      </c>
      <c r="K57" s="124" t="s">
        <v>173</v>
      </c>
      <c r="L57" s="86" t="s">
        <v>91</v>
      </c>
      <c r="M57" s="129" t="s">
        <v>66</v>
      </c>
      <c r="N57" s="88" t="s">
        <v>71</v>
      </c>
      <c r="O57" s="88" t="s">
        <v>71</v>
      </c>
      <c r="P57" s="87" t="s">
        <v>76</v>
      </c>
      <c r="Q57" s="88"/>
      <c r="R57" s="89"/>
      <c r="S57" s="230"/>
    </row>
    <row r="58" spans="1:19" s="90" customFormat="1" ht="33.75" x14ac:dyDescent="0.25">
      <c r="A58" s="219"/>
      <c r="B58" s="12" t="s">
        <v>172</v>
      </c>
      <c r="C58" s="18" t="s">
        <v>101</v>
      </c>
      <c r="D58" s="221"/>
      <c r="E58" s="221"/>
      <c r="F58" s="84" t="s">
        <v>192</v>
      </c>
      <c r="G58" s="84">
        <v>2500</v>
      </c>
      <c r="H58" s="85">
        <f t="shared" si="3"/>
        <v>11400</v>
      </c>
      <c r="I58" s="114">
        <v>28500000</v>
      </c>
      <c r="J58" s="23">
        <v>0</v>
      </c>
      <c r="K58" s="124" t="s">
        <v>174</v>
      </c>
      <c r="L58" s="86" t="s">
        <v>91</v>
      </c>
      <c r="M58" s="87" t="s">
        <v>66</v>
      </c>
      <c r="N58" s="87" t="s">
        <v>71</v>
      </c>
      <c r="O58" s="87" t="s">
        <v>71</v>
      </c>
      <c r="P58" s="87" t="s">
        <v>76</v>
      </c>
      <c r="Q58" s="88"/>
      <c r="R58" s="89"/>
      <c r="S58" s="230"/>
    </row>
    <row r="59" spans="1:19" s="90" customFormat="1" ht="33.75" x14ac:dyDescent="0.25">
      <c r="A59" s="219"/>
      <c r="B59" s="12" t="s">
        <v>255</v>
      </c>
      <c r="C59" s="18" t="s">
        <v>186</v>
      </c>
      <c r="D59" s="147"/>
      <c r="E59" s="147"/>
      <c r="F59" s="84" t="s">
        <v>192</v>
      </c>
      <c r="G59" s="84">
        <v>27</v>
      </c>
      <c r="H59" s="85">
        <v>16000</v>
      </c>
      <c r="I59" s="114">
        <f>+G59*H59</f>
        <v>432000</v>
      </c>
      <c r="J59" s="23">
        <v>0</v>
      </c>
      <c r="K59" s="136" t="s">
        <v>256</v>
      </c>
      <c r="L59" s="86" t="s">
        <v>91</v>
      </c>
      <c r="M59" s="129" t="s">
        <v>66</v>
      </c>
      <c r="N59" s="87"/>
      <c r="O59" s="87"/>
      <c r="P59" s="87"/>
      <c r="Q59" s="88" t="s">
        <v>274</v>
      </c>
      <c r="R59" s="88" t="s">
        <v>277</v>
      </c>
      <c r="S59" s="230"/>
    </row>
    <row r="60" spans="1:19" s="90" customFormat="1" ht="33.75" x14ac:dyDescent="0.25">
      <c r="A60" s="219"/>
      <c r="B60" s="12" t="s">
        <v>259</v>
      </c>
      <c r="C60" s="18" t="s">
        <v>257</v>
      </c>
      <c r="D60" s="147"/>
      <c r="E60" s="147"/>
      <c r="F60" s="84" t="s">
        <v>192</v>
      </c>
      <c r="G60" s="84">
        <v>27</v>
      </c>
      <c r="H60" s="85">
        <v>116500</v>
      </c>
      <c r="I60" s="114">
        <f>+G60*H60</f>
        <v>3145500</v>
      </c>
      <c r="J60" s="23">
        <v>0</v>
      </c>
      <c r="K60" s="136" t="s">
        <v>256</v>
      </c>
      <c r="L60" s="86" t="s">
        <v>91</v>
      </c>
      <c r="M60" s="87" t="s">
        <v>66</v>
      </c>
      <c r="N60" s="87"/>
      <c r="O60" s="87"/>
      <c r="P60" s="87"/>
      <c r="Q60" s="88" t="s">
        <v>274</v>
      </c>
      <c r="R60" s="88" t="s">
        <v>277</v>
      </c>
      <c r="S60" s="230"/>
    </row>
    <row r="61" spans="1:19" s="90" customFormat="1" ht="33.75" x14ac:dyDescent="0.25">
      <c r="A61" s="149"/>
      <c r="B61" s="12" t="s">
        <v>259</v>
      </c>
      <c r="C61" s="18" t="s">
        <v>258</v>
      </c>
      <c r="D61" s="147"/>
      <c r="E61" s="147"/>
      <c r="F61" s="84" t="s">
        <v>192</v>
      </c>
      <c r="G61" s="84">
        <v>265</v>
      </c>
      <c r="H61" s="85">
        <v>53984</v>
      </c>
      <c r="I61" s="114">
        <f>+G61*H61</f>
        <v>14305760</v>
      </c>
      <c r="J61" s="23">
        <v>0</v>
      </c>
      <c r="K61" s="93" t="s">
        <v>200</v>
      </c>
      <c r="L61" s="86" t="s">
        <v>91</v>
      </c>
      <c r="M61" s="129" t="s">
        <v>66</v>
      </c>
      <c r="N61" s="87"/>
      <c r="O61" s="87"/>
      <c r="P61" s="87"/>
      <c r="Q61" s="88" t="s">
        <v>275</v>
      </c>
      <c r="R61" s="89" t="s">
        <v>278</v>
      </c>
      <c r="S61" s="230"/>
    </row>
    <row r="62" spans="1:19" s="90" customFormat="1" ht="68.25" customHeight="1" x14ac:dyDescent="0.25">
      <c r="A62" s="149"/>
      <c r="B62" s="12" t="s">
        <v>270</v>
      </c>
      <c r="C62" s="18" t="s">
        <v>268</v>
      </c>
      <c r="D62" s="147"/>
      <c r="E62" s="147"/>
      <c r="F62" s="84" t="s">
        <v>192</v>
      </c>
      <c r="G62" s="84">
        <v>18000</v>
      </c>
      <c r="H62" s="85">
        <f>95914520/G62</f>
        <v>5328.5844444444447</v>
      </c>
      <c r="I62" s="114">
        <f>+G62*H62</f>
        <v>95914520</v>
      </c>
      <c r="J62" s="23">
        <v>0</v>
      </c>
      <c r="K62" s="157" t="s">
        <v>272</v>
      </c>
      <c r="L62" s="86" t="s">
        <v>91</v>
      </c>
      <c r="M62" s="87" t="s">
        <v>66</v>
      </c>
      <c r="N62" s="87"/>
      <c r="O62" s="87"/>
      <c r="P62" s="87"/>
      <c r="Q62" s="88" t="s">
        <v>276</v>
      </c>
      <c r="R62" s="89" t="s">
        <v>252</v>
      </c>
      <c r="S62" s="230"/>
    </row>
    <row r="63" spans="1:19" s="90" customFormat="1" ht="22.5" x14ac:dyDescent="0.25">
      <c r="A63" s="149"/>
      <c r="B63" s="12" t="s">
        <v>273</v>
      </c>
      <c r="C63" s="18" t="s">
        <v>269</v>
      </c>
      <c r="D63" s="147"/>
      <c r="E63" s="147"/>
      <c r="F63" s="84" t="s">
        <v>192</v>
      </c>
      <c r="G63" s="84">
        <v>10000</v>
      </c>
      <c r="H63" s="85">
        <v>1235</v>
      </c>
      <c r="I63" s="114">
        <f>+G63*H63</f>
        <v>12350000</v>
      </c>
      <c r="J63" s="23">
        <v>0</v>
      </c>
      <c r="K63" s="158"/>
      <c r="L63" s="86" t="s">
        <v>91</v>
      </c>
      <c r="M63" s="129" t="s">
        <v>66</v>
      </c>
      <c r="N63" s="87"/>
      <c r="O63" s="87"/>
      <c r="P63" s="87"/>
      <c r="Q63" s="88" t="s">
        <v>276</v>
      </c>
      <c r="R63" s="89" t="s">
        <v>252</v>
      </c>
      <c r="S63" s="230"/>
    </row>
    <row r="64" spans="1:19" s="90" customFormat="1" ht="57" x14ac:dyDescent="0.25">
      <c r="A64" s="155" t="s">
        <v>78</v>
      </c>
      <c r="B64" s="134" t="s">
        <v>177</v>
      </c>
      <c r="C64" s="18" t="s">
        <v>101</v>
      </c>
      <c r="D64" s="182">
        <v>200321300</v>
      </c>
      <c r="E64" s="182">
        <v>200321300</v>
      </c>
      <c r="F64" s="84" t="s">
        <v>192</v>
      </c>
      <c r="G64" s="84">
        <v>96</v>
      </c>
      <c r="H64" s="85">
        <f t="shared" si="3"/>
        <v>102500</v>
      </c>
      <c r="I64" s="114">
        <v>9840000</v>
      </c>
      <c r="J64" s="23">
        <v>0</v>
      </c>
      <c r="K64" s="151" t="s">
        <v>183</v>
      </c>
      <c r="L64" s="86" t="s">
        <v>91</v>
      </c>
      <c r="M64" s="129" t="s">
        <v>66</v>
      </c>
      <c r="N64" s="88" t="s">
        <v>71</v>
      </c>
      <c r="O64" s="88" t="s">
        <v>71</v>
      </c>
      <c r="P64" s="88" t="s">
        <v>76</v>
      </c>
      <c r="Q64" s="88"/>
      <c r="R64" s="89"/>
      <c r="S64" s="230"/>
    </row>
    <row r="65" spans="1:19" s="90" customFormat="1" ht="37.5" customHeight="1" x14ac:dyDescent="0.25">
      <c r="A65" s="156"/>
      <c r="B65" s="134" t="s">
        <v>178</v>
      </c>
      <c r="C65" s="18" t="s">
        <v>101</v>
      </c>
      <c r="D65" s="183"/>
      <c r="E65" s="183"/>
      <c r="F65" s="84" t="s">
        <v>192</v>
      </c>
      <c r="G65" s="84">
        <v>96</v>
      </c>
      <c r="H65" s="85">
        <f t="shared" si="3"/>
        <v>102093.75</v>
      </c>
      <c r="I65" s="114">
        <v>9801000</v>
      </c>
      <c r="J65" s="23">
        <v>0</v>
      </c>
      <c r="K65" s="152"/>
      <c r="L65" s="86" t="s">
        <v>91</v>
      </c>
      <c r="M65" s="87" t="s">
        <v>66</v>
      </c>
      <c r="N65" s="87" t="s">
        <v>71</v>
      </c>
      <c r="O65" s="87" t="s">
        <v>71</v>
      </c>
      <c r="P65" s="88" t="s">
        <v>76</v>
      </c>
      <c r="Q65" s="88"/>
      <c r="R65" s="89"/>
      <c r="S65" s="230"/>
    </row>
    <row r="66" spans="1:19" s="90" customFormat="1" ht="34.5" x14ac:dyDescent="0.25">
      <c r="A66" s="156"/>
      <c r="B66" s="134" t="s">
        <v>179</v>
      </c>
      <c r="C66" s="18" t="s">
        <v>101</v>
      </c>
      <c r="D66" s="183"/>
      <c r="E66" s="183"/>
      <c r="F66" s="84" t="s">
        <v>192</v>
      </c>
      <c r="G66" s="84">
        <v>96</v>
      </c>
      <c r="H66" s="85">
        <f t="shared" si="3"/>
        <v>57800</v>
      </c>
      <c r="I66" s="114">
        <v>5548800</v>
      </c>
      <c r="J66" s="23">
        <v>0</v>
      </c>
      <c r="K66" s="152"/>
      <c r="L66" s="86" t="s">
        <v>91</v>
      </c>
      <c r="M66" s="129" t="s">
        <v>66</v>
      </c>
      <c r="N66" s="88" t="s">
        <v>71</v>
      </c>
      <c r="O66" s="88" t="s">
        <v>71</v>
      </c>
      <c r="P66" s="88" t="s">
        <v>76</v>
      </c>
      <c r="Q66" s="88"/>
      <c r="R66" s="89"/>
      <c r="S66" s="230"/>
    </row>
    <row r="67" spans="1:19" s="90" customFormat="1" ht="45.75" x14ac:dyDescent="0.25">
      <c r="A67" s="156"/>
      <c r="B67" s="134" t="s">
        <v>180</v>
      </c>
      <c r="C67" s="18" t="s">
        <v>101</v>
      </c>
      <c r="D67" s="183"/>
      <c r="E67" s="183"/>
      <c r="F67" s="84" t="s">
        <v>192</v>
      </c>
      <c r="G67" s="84">
        <v>96</v>
      </c>
      <c r="H67" s="85">
        <f t="shared" si="3"/>
        <v>102500</v>
      </c>
      <c r="I67" s="114">
        <v>9840000</v>
      </c>
      <c r="J67" s="23">
        <v>0</v>
      </c>
      <c r="K67" s="152"/>
      <c r="L67" s="86" t="s">
        <v>91</v>
      </c>
      <c r="M67" s="87" t="s">
        <v>66</v>
      </c>
      <c r="N67" s="87" t="s">
        <v>71</v>
      </c>
      <c r="O67" s="87" t="s">
        <v>71</v>
      </c>
      <c r="P67" s="88" t="s">
        <v>76</v>
      </c>
      <c r="Q67" s="88"/>
      <c r="R67" s="89"/>
      <c r="S67" s="230"/>
    </row>
    <row r="68" spans="1:19" s="90" customFormat="1" ht="22.5" x14ac:dyDescent="0.25">
      <c r="A68" s="156"/>
      <c r="B68" s="135" t="s">
        <v>181</v>
      </c>
      <c r="C68" s="18" t="s">
        <v>101</v>
      </c>
      <c r="D68" s="183"/>
      <c r="E68" s="183"/>
      <c r="F68" s="84" t="s">
        <v>192</v>
      </c>
      <c r="G68" s="84">
        <v>96</v>
      </c>
      <c r="H68" s="85">
        <f t="shared" si="3"/>
        <v>54000</v>
      </c>
      <c r="I68" s="114">
        <v>5184000</v>
      </c>
      <c r="J68" s="23">
        <v>0</v>
      </c>
      <c r="K68" s="152"/>
      <c r="L68" s="86" t="s">
        <v>91</v>
      </c>
      <c r="M68" s="129" t="s">
        <v>66</v>
      </c>
      <c r="N68" s="88" t="s">
        <v>71</v>
      </c>
      <c r="O68" s="88" t="s">
        <v>71</v>
      </c>
      <c r="P68" s="88" t="s">
        <v>76</v>
      </c>
      <c r="Q68" s="88"/>
      <c r="R68" s="89"/>
      <c r="S68" s="230"/>
    </row>
    <row r="69" spans="1:19" s="90" customFormat="1" ht="45" x14ac:dyDescent="0.25">
      <c r="A69" s="156"/>
      <c r="B69" s="135" t="s">
        <v>182</v>
      </c>
      <c r="C69" s="18" t="s">
        <v>101</v>
      </c>
      <c r="D69" s="183"/>
      <c r="E69" s="183"/>
      <c r="F69" s="84" t="s">
        <v>192</v>
      </c>
      <c r="G69" s="84">
        <v>96</v>
      </c>
      <c r="H69" s="85">
        <f t="shared" si="3"/>
        <v>220000</v>
      </c>
      <c r="I69" s="114">
        <v>21120000</v>
      </c>
      <c r="J69" s="23">
        <v>0</v>
      </c>
      <c r="K69" s="152"/>
      <c r="L69" s="86" t="s">
        <v>91</v>
      </c>
      <c r="M69" s="87" t="s">
        <v>66</v>
      </c>
      <c r="N69" s="87" t="s">
        <v>71</v>
      </c>
      <c r="O69" s="87" t="s">
        <v>71</v>
      </c>
      <c r="P69" s="88" t="s">
        <v>76</v>
      </c>
      <c r="Q69" s="88"/>
      <c r="R69" s="89"/>
      <c r="S69" s="230"/>
    </row>
    <row r="70" spans="1:19" s="90" customFormat="1" ht="33.75" x14ac:dyDescent="0.25">
      <c r="A70" s="149"/>
      <c r="B70" s="135" t="s">
        <v>260</v>
      </c>
      <c r="C70" s="18" t="s">
        <v>186</v>
      </c>
      <c r="D70" s="147"/>
      <c r="E70" s="147"/>
      <c r="F70" s="84" t="s">
        <v>192</v>
      </c>
      <c r="G70" s="84">
        <v>138</v>
      </c>
      <c r="H70" s="85">
        <v>31000</v>
      </c>
      <c r="I70" s="114">
        <f>+G70*H70</f>
        <v>4278000</v>
      </c>
      <c r="J70" s="23">
        <v>0</v>
      </c>
      <c r="K70" s="152"/>
      <c r="L70" s="86" t="s">
        <v>91</v>
      </c>
      <c r="M70" s="87" t="s">
        <v>66</v>
      </c>
      <c r="N70" s="87"/>
      <c r="O70" s="87"/>
      <c r="P70" s="87"/>
      <c r="Q70" s="88" t="s">
        <v>275</v>
      </c>
      <c r="R70" s="89" t="s">
        <v>279</v>
      </c>
      <c r="S70" s="230"/>
    </row>
    <row r="71" spans="1:19" s="90" customFormat="1" ht="33.75" x14ac:dyDescent="0.25">
      <c r="A71" s="149"/>
      <c r="B71" s="135" t="s">
        <v>259</v>
      </c>
      <c r="C71" s="18" t="s">
        <v>257</v>
      </c>
      <c r="D71" s="147"/>
      <c r="E71" s="147"/>
      <c r="F71" s="84" t="s">
        <v>192</v>
      </c>
      <c r="G71" s="84">
        <v>124</v>
      </c>
      <c r="H71" s="85">
        <v>450000</v>
      </c>
      <c r="I71" s="114">
        <f>+G71*H71</f>
        <v>55800000</v>
      </c>
      <c r="J71" s="23">
        <v>0</v>
      </c>
      <c r="K71" s="152"/>
      <c r="L71" s="86" t="s">
        <v>91</v>
      </c>
      <c r="M71" s="129" t="s">
        <v>66</v>
      </c>
      <c r="N71" s="87"/>
      <c r="O71" s="87"/>
      <c r="P71" s="87"/>
      <c r="Q71" s="88" t="s">
        <v>275</v>
      </c>
      <c r="R71" s="89" t="s">
        <v>279</v>
      </c>
      <c r="S71" s="230"/>
    </row>
    <row r="72" spans="1:19" s="90" customFormat="1" ht="22.5" x14ac:dyDescent="0.25">
      <c r="A72" s="149"/>
      <c r="B72" s="135" t="s">
        <v>261</v>
      </c>
      <c r="C72" s="18" t="s">
        <v>258</v>
      </c>
      <c r="D72" s="147"/>
      <c r="E72" s="147"/>
      <c r="F72" s="84" t="s">
        <v>192</v>
      </c>
      <c r="G72" s="84">
        <v>30</v>
      </c>
      <c r="H72" s="85">
        <v>490000</v>
      </c>
      <c r="I72" s="114">
        <f>+G72*H72</f>
        <v>14700000</v>
      </c>
      <c r="J72" s="23">
        <v>0</v>
      </c>
      <c r="K72" s="181"/>
      <c r="L72" s="86" t="s">
        <v>91</v>
      </c>
      <c r="M72" s="87" t="s">
        <v>66</v>
      </c>
      <c r="N72" s="87"/>
      <c r="O72" s="87"/>
      <c r="P72" s="87"/>
      <c r="Q72" s="88" t="s">
        <v>275</v>
      </c>
      <c r="R72" s="89" t="s">
        <v>279</v>
      </c>
      <c r="S72" s="230"/>
    </row>
    <row r="73" spans="1:19" ht="112.5" x14ac:dyDescent="0.25">
      <c r="A73" s="159" t="s">
        <v>79</v>
      </c>
      <c r="B73" s="131" t="s">
        <v>124</v>
      </c>
      <c r="C73" s="18" t="s">
        <v>101</v>
      </c>
      <c r="D73" s="182">
        <v>1407242500</v>
      </c>
      <c r="E73" s="182">
        <v>1407242500</v>
      </c>
      <c r="F73" s="84" t="s">
        <v>195</v>
      </c>
      <c r="G73" s="84">
        <v>5000</v>
      </c>
      <c r="H73" s="84">
        <f t="shared" si="3"/>
        <v>10375.200000000001</v>
      </c>
      <c r="I73" s="113">
        <v>51876000</v>
      </c>
      <c r="J73" s="23">
        <v>41561702</v>
      </c>
      <c r="K73" s="40" t="s">
        <v>127</v>
      </c>
      <c r="L73" s="86" t="s">
        <v>91</v>
      </c>
      <c r="M73" s="129" t="s">
        <v>66</v>
      </c>
      <c r="N73" s="88" t="s">
        <v>71</v>
      </c>
      <c r="O73" s="88" t="s">
        <v>71</v>
      </c>
      <c r="P73" s="89" t="s">
        <v>76</v>
      </c>
      <c r="Q73" s="89" t="s">
        <v>123</v>
      </c>
      <c r="R73" s="89" t="s">
        <v>129</v>
      </c>
      <c r="S73" s="230"/>
    </row>
    <row r="74" spans="1:19" ht="101.25" x14ac:dyDescent="0.25">
      <c r="A74" s="220"/>
      <c r="B74" s="131" t="s">
        <v>125</v>
      </c>
      <c r="C74" s="18" t="s">
        <v>101</v>
      </c>
      <c r="D74" s="183"/>
      <c r="E74" s="183"/>
      <c r="F74" s="84" t="s">
        <v>195</v>
      </c>
      <c r="G74" s="84">
        <v>7800</v>
      </c>
      <c r="H74" s="84">
        <f t="shared" si="3"/>
        <v>6950.9</v>
      </c>
      <c r="I74" s="113">
        <v>54217020</v>
      </c>
      <c r="J74" s="23">
        <v>37952528</v>
      </c>
      <c r="K74" s="151" t="s">
        <v>128</v>
      </c>
      <c r="L74" s="86" t="s">
        <v>91</v>
      </c>
      <c r="M74" s="129" t="s">
        <v>66</v>
      </c>
      <c r="N74" s="88" t="s">
        <v>71</v>
      </c>
      <c r="O74" s="88" t="s">
        <v>71</v>
      </c>
      <c r="P74" s="89" t="s">
        <v>76</v>
      </c>
      <c r="Q74" s="89" t="s">
        <v>123</v>
      </c>
      <c r="R74" s="89" t="s">
        <v>129</v>
      </c>
      <c r="S74" s="230"/>
    </row>
    <row r="75" spans="1:19" ht="113.25" x14ac:dyDescent="0.25">
      <c r="A75" s="220"/>
      <c r="B75" s="102" t="s">
        <v>126</v>
      </c>
      <c r="C75" s="18" t="s">
        <v>101</v>
      </c>
      <c r="D75" s="183"/>
      <c r="E75" s="183"/>
      <c r="F75" s="84" t="s">
        <v>195</v>
      </c>
      <c r="G75" s="84">
        <v>17000</v>
      </c>
      <c r="H75" s="84">
        <f t="shared" si="3"/>
        <v>5280.1</v>
      </c>
      <c r="I75" s="113">
        <v>89761700</v>
      </c>
      <c r="J75" s="23">
        <v>62833804</v>
      </c>
      <c r="K75" s="152"/>
      <c r="L75" s="86" t="s">
        <v>91</v>
      </c>
      <c r="M75" s="129" t="s">
        <v>66</v>
      </c>
      <c r="N75" s="89" t="s">
        <v>71</v>
      </c>
      <c r="O75" s="89" t="s">
        <v>71</v>
      </c>
      <c r="P75" s="89" t="s">
        <v>76</v>
      </c>
      <c r="Q75" s="89"/>
      <c r="R75" s="89" t="s">
        <v>129</v>
      </c>
      <c r="S75" s="230"/>
    </row>
    <row r="76" spans="1:19" s="90" customFormat="1" ht="34.5" x14ac:dyDescent="0.25">
      <c r="A76" s="220"/>
      <c r="B76" s="40" t="s">
        <v>214</v>
      </c>
      <c r="C76" s="18">
        <v>1</v>
      </c>
      <c r="D76" s="221"/>
      <c r="E76" s="221"/>
      <c r="F76" s="84" t="s">
        <v>192</v>
      </c>
      <c r="G76" s="84">
        <v>500</v>
      </c>
      <c r="H76" s="84">
        <f t="shared" si="3"/>
        <v>135000</v>
      </c>
      <c r="I76" s="113">
        <v>67500000</v>
      </c>
      <c r="J76" s="23">
        <v>0</v>
      </c>
      <c r="K76" s="136" t="s">
        <v>215</v>
      </c>
      <c r="L76" s="86" t="s">
        <v>91</v>
      </c>
      <c r="M76" s="129" t="s">
        <v>136</v>
      </c>
      <c r="N76" s="89" t="s">
        <v>71</v>
      </c>
      <c r="O76" s="89" t="s">
        <v>71</v>
      </c>
      <c r="P76" s="89" t="s">
        <v>76</v>
      </c>
      <c r="Q76" s="89" t="s">
        <v>250</v>
      </c>
      <c r="R76" s="89" t="s">
        <v>254</v>
      </c>
      <c r="S76" s="230"/>
    </row>
    <row r="77" spans="1:19" s="90" customFormat="1" ht="45.75" x14ac:dyDescent="0.25">
      <c r="A77" s="220"/>
      <c r="B77" s="40" t="s">
        <v>216</v>
      </c>
      <c r="C77" s="18">
        <v>2</v>
      </c>
      <c r="D77" s="132"/>
      <c r="E77" s="132"/>
      <c r="F77" s="84" t="s">
        <v>195</v>
      </c>
      <c r="G77" s="84">
        <v>33000</v>
      </c>
      <c r="H77" s="84">
        <f t="shared" si="3"/>
        <v>9730.7999999999993</v>
      </c>
      <c r="I77" s="113">
        <v>321116400</v>
      </c>
      <c r="J77" s="153">
        <v>248641796</v>
      </c>
      <c r="K77" s="137" t="s">
        <v>229</v>
      </c>
      <c r="L77" s="86" t="s">
        <v>91</v>
      </c>
      <c r="M77" s="129" t="s">
        <v>237</v>
      </c>
      <c r="N77" s="89" t="s">
        <v>71</v>
      </c>
      <c r="O77" s="89" t="s">
        <v>71</v>
      </c>
      <c r="P77" s="89" t="s">
        <v>76</v>
      </c>
      <c r="Q77" s="89" t="s">
        <v>250</v>
      </c>
      <c r="R77" s="89" t="s">
        <v>251</v>
      </c>
      <c r="S77" s="230"/>
    </row>
    <row r="78" spans="1:19" s="90" customFormat="1" ht="31.5" customHeight="1" x14ac:dyDescent="0.25">
      <c r="A78" s="220"/>
      <c r="B78" s="40" t="s">
        <v>217</v>
      </c>
      <c r="C78" s="18">
        <v>3</v>
      </c>
      <c r="D78" s="132"/>
      <c r="E78" s="132"/>
      <c r="F78" s="84" t="s">
        <v>195</v>
      </c>
      <c r="G78" s="84">
        <v>20000</v>
      </c>
      <c r="H78" s="84">
        <f t="shared" si="3"/>
        <v>8808.6</v>
      </c>
      <c r="I78" s="113">
        <v>176172000</v>
      </c>
      <c r="J78" s="154"/>
      <c r="K78" s="17" t="s">
        <v>229</v>
      </c>
      <c r="L78" s="86" t="s">
        <v>91</v>
      </c>
      <c r="M78" s="129" t="s">
        <v>74</v>
      </c>
      <c r="N78" s="89" t="s">
        <v>71</v>
      </c>
      <c r="O78" s="89" t="s">
        <v>71</v>
      </c>
      <c r="P78" s="89" t="s">
        <v>76</v>
      </c>
      <c r="Q78" s="89" t="s">
        <v>250</v>
      </c>
      <c r="R78" s="89" t="s">
        <v>251</v>
      </c>
      <c r="S78" s="230"/>
    </row>
    <row r="79" spans="1:19" s="90" customFormat="1" ht="31.5" customHeight="1" x14ac:dyDescent="0.25">
      <c r="A79" s="160"/>
      <c r="B79" s="40" t="s">
        <v>218</v>
      </c>
      <c r="C79" s="18">
        <v>4</v>
      </c>
      <c r="D79" s="132"/>
      <c r="E79" s="132"/>
      <c r="F79" s="84" t="s">
        <v>195</v>
      </c>
      <c r="G79" s="84">
        <v>2500</v>
      </c>
      <c r="H79" s="84">
        <f t="shared" si="3"/>
        <v>14120</v>
      </c>
      <c r="I79" s="113">
        <v>35300000</v>
      </c>
      <c r="J79" s="23">
        <v>17649255</v>
      </c>
      <c r="K79" s="133" t="s">
        <v>230</v>
      </c>
      <c r="L79" s="86" t="s">
        <v>91</v>
      </c>
      <c r="M79" s="129" t="s">
        <v>238</v>
      </c>
      <c r="N79" s="89" t="s">
        <v>71</v>
      </c>
      <c r="O79" s="89" t="s">
        <v>71</v>
      </c>
      <c r="P79" s="89" t="s">
        <v>76</v>
      </c>
      <c r="Q79" s="89" t="s">
        <v>130</v>
      </c>
      <c r="R79" s="89" t="s">
        <v>252</v>
      </c>
      <c r="S79" s="230"/>
    </row>
    <row r="80" spans="1:19" s="90" customFormat="1" ht="31.5" customHeight="1" x14ac:dyDescent="0.25">
      <c r="A80" s="138"/>
      <c r="B80" s="40" t="s">
        <v>219</v>
      </c>
      <c r="C80" s="18">
        <v>5</v>
      </c>
      <c r="D80" s="132"/>
      <c r="E80" s="132"/>
      <c r="F80" s="84" t="s">
        <v>195</v>
      </c>
      <c r="G80" s="84">
        <v>20000</v>
      </c>
      <c r="H80" s="84">
        <f t="shared" si="3"/>
        <v>1740</v>
      </c>
      <c r="I80" s="113">
        <v>34800000</v>
      </c>
      <c r="J80" s="23">
        <v>17398550</v>
      </c>
      <c r="K80" s="17" t="s">
        <v>231</v>
      </c>
      <c r="L80" s="86" t="s">
        <v>91</v>
      </c>
      <c r="M80" s="129" t="s">
        <v>239</v>
      </c>
      <c r="N80" s="89" t="s">
        <v>71</v>
      </c>
      <c r="O80" s="89" t="s">
        <v>71</v>
      </c>
      <c r="P80" s="89" t="s">
        <v>76</v>
      </c>
      <c r="Q80" s="89" t="s">
        <v>250</v>
      </c>
      <c r="R80" s="89"/>
      <c r="S80" s="230"/>
    </row>
    <row r="81" spans="1:19" s="90" customFormat="1" ht="31.5" customHeight="1" x14ac:dyDescent="0.25">
      <c r="A81" s="138"/>
      <c r="B81" s="40" t="s">
        <v>220</v>
      </c>
      <c r="C81" s="18">
        <v>6</v>
      </c>
      <c r="D81" s="132"/>
      <c r="E81" s="132"/>
      <c r="F81" s="84" t="s">
        <v>195</v>
      </c>
      <c r="G81" s="84">
        <v>13600</v>
      </c>
      <c r="H81" s="84">
        <f t="shared" si="3"/>
        <v>2668</v>
      </c>
      <c r="I81" s="113">
        <v>36284800</v>
      </c>
      <c r="J81" s="23">
        <v>18141240</v>
      </c>
      <c r="K81" s="133" t="s">
        <v>232</v>
      </c>
      <c r="L81" s="86" t="s">
        <v>91</v>
      </c>
      <c r="M81" s="129" t="s">
        <v>240</v>
      </c>
      <c r="N81" s="89" t="s">
        <v>71</v>
      </c>
      <c r="O81" s="89" t="s">
        <v>71</v>
      </c>
      <c r="P81" s="89" t="s">
        <v>76</v>
      </c>
      <c r="Q81" s="89" t="s">
        <v>250</v>
      </c>
      <c r="R81" s="89" t="s">
        <v>252</v>
      </c>
      <c r="S81" s="230"/>
    </row>
    <row r="82" spans="1:19" s="90" customFormat="1" ht="31.5" customHeight="1" x14ac:dyDescent="0.25">
      <c r="A82" s="138"/>
      <c r="B82" s="40" t="s">
        <v>221</v>
      </c>
      <c r="C82" s="18">
        <v>7</v>
      </c>
      <c r="D82" s="132"/>
      <c r="E82" s="132"/>
      <c r="F82" s="84" t="s">
        <v>192</v>
      </c>
      <c r="G82" s="84">
        <v>150000</v>
      </c>
      <c r="H82" s="84">
        <f t="shared" si="3"/>
        <v>246.15587333333335</v>
      </c>
      <c r="I82" s="113">
        <v>36923381</v>
      </c>
      <c r="J82" s="23">
        <v>18461690</v>
      </c>
      <c r="K82" s="133" t="s">
        <v>233</v>
      </c>
      <c r="L82" s="86" t="s">
        <v>91</v>
      </c>
      <c r="M82" s="129" t="s">
        <v>241</v>
      </c>
      <c r="N82" s="89" t="s">
        <v>71</v>
      </c>
      <c r="O82" s="89" t="s">
        <v>71</v>
      </c>
      <c r="P82" s="89" t="s">
        <v>76</v>
      </c>
      <c r="Q82" s="89" t="s">
        <v>253</v>
      </c>
      <c r="R82" s="89" t="s">
        <v>252</v>
      </c>
      <c r="S82" s="230"/>
    </row>
    <row r="83" spans="1:19" s="90" customFormat="1" ht="31.5" customHeight="1" x14ac:dyDescent="0.25">
      <c r="A83" s="138"/>
      <c r="B83" s="40" t="s">
        <v>222</v>
      </c>
      <c r="C83" s="18">
        <v>8</v>
      </c>
      <c r="D83" s="132"/>
      <c r="E83" s="132"/>
      <c r="F83" s="84" t="s">
        <v>192</v>
      </c>
      <c r="G83" s="84">
        <v>120000</v>
      </c>
      <c r="H83" s="84">
        <f t="shared" si="3"/>
        <v>165</v>
      </c>
      <c r="I83" s="113">
        <v>19800000</v>
      </c>
      <c r="J83" s="153">
        <v>10415685</v>
      </c>
      <c r="K83" s="159" t="s">
        <v>234</v>
      </c>
      <c r="L83" s="86" t="s">
        <v>91</v>
      </c>
      <c r="M83" s="129" t="s">
        <v>242</v>
      </c>
      <c r="N83" s="89" t="s">
        <v>71</v>
      </c>
      <c r="O83" s="89" t="s">
        <v>71</v>
      </c>
      <c r="P83" s="89" t="s">
        <v>76</v>
      </c>
      <c r="Q83" s="89" t="s">
        <v>253</v>
      </c>
      <c r="R83" s="89" t="s">
        <v>252</v>
      </c>
      <c r="S83" s="230"/>
    </row>
    <row r="84" spans="1:19" s="90" customFormat="1" ht="31.5" customHeight="1" x14ac:dyDescent="0.25">
      <c r="A84" s="138"/>
      <c r="B84" s="40" t="s">
        <v>223</v>
      </c>
      <c r="C84" s="18">
        <v>9</v>
      </c>
      <c r="D84" s="132"/>
      <c r="E84" s="132"/>
      <c r="F84" s="84" t="s">
        <v>192</v>
      </c>
      <c r="G84" s="84">
        <v>20000</v>
      </c>
      <c r="H84" s="84">
        <f t="shared" si="3"/>
        <v>48</v>
      </c>
      <c r="I84" s="113">
        <v>960000</v>
      </c>
      <c r="J84" s="154"/>
      <c r="K84" s="160"/>
      <c r="L84" s="86" t="s">
        <v>91</v>
      </c>
      <c r="M84" s="129" t="s">
        <v>243</v>
      </c>
      <c r="N84" s="89" t="s">
        <v>71</v>
      </c>
      <c r="O84" s="89" t="s">
        <v>71</v>
      </c>
      <c r="P84" s="89" t="s">
        <v>76</v>
      </c>
      <c r="Q84" s="89" t="s">
        <v>253</v>
      </c>
      <c r="R84" s="89" t="s">
        <v>252</v>
      </c>
      <c r="S84" s="230"/>
    </row>
    <row r="85" spans="1:19" s="90" customFormat="1" ht="28.5" customHeight="1" x14ac:dyDescent="0.25">
      <c r="A85" s="138"/>
      <c r="B85" s="40" t="s">
        <v>224</v>
      </c>
      <c r="C85" s="18">
        <v>10</v>
      </c>
      <c r="D85" s="132"/>
      <c r="E85" s="132"/>
      <c r="F85" s="84" t="s">
        <v>192</v>
      </c>
      <c r="G85" s="84">
        <v>9100</v>
      </c>
      <c r="H85" s="84">
        <f t="shared" si="3"/>
        <v>32118</v>
      </c>
      <c r="I85" s="113">
        <v>292273800</v>
      </c>
      <c r="J85" s="153">
        <v>219986464</v>
      </c>
      <c r="K85" s="161" t="s">
        <v>235</v>
      </c>
      <c r="L85" s="86" t="s">
        <v>91</v>
      </c>
      <c r="M85" s="129" t="s">
        <v>244</v>
      </c>
      <c r="N85" s="89" t="s">
        <v>71</v>
      </c>
      <c r="O85" s="89" t="s">
        <v>71</v>
      </c>
      <c r="P85" s="89" t="s">
        <v>76</v>
      </c>
      <c r="Q85" s="89" t="s">
        <v>250</v>
      </c>
      <c r="R85" s="89" t="s">
        <v>249</v>
      </c>
      <c r="S85" s="230"/>
    </row>
    <row r="86" spans="1:19" s="90" customFormat="1" ht="24.75" customHeight="1" x14ac:dyDescent="0.25">
      <c r="A86" s="138"/>
      <c r="B86" s="40" t="s">
        <v>225</v>
      </c>
      <c r="C86" s="18">
        <v>11</v>
      </c>
      <c r="D86" s="132"/>
      <c r="E86" s="132"/>
      <c r="F86" s="84" t="s">
        <v>192</v>
      </c>
      <c r="G86" s="84">
        <v>3016</v>
      </c>
      <c r="H86" s="84">
        <f t="shared" si="3"/>
        <v>24804</v>
      </c>
      <c r="I86" s="113">
        <v>74808864</v>
      </c>
      <c r="J86" s="162"/>
      <c r="K86" s="161"/>
      <c r="L86" s="86" t="s">
        <v>91</v>
      </c>
      <c r="M86" s="129" t="s">
        <v>245</v>
      </c>
      <c r="N86" s="89" t="s">
        <v>71</v>
      </c>
      <c r="O86" s="89" t="s">
        <v>71</v>
      </c>
      <c r="P86" s="89" t="s">
        <v>76</v>
      </c>
      <c r="Q86" s="89" t="s">
        <v>250</v>
      </c>
      <c r="R86" s="89" t="s">
        <v>249</v>
      </c>
      <c r="S86" s="230"/>
    </row>
    <row r="87" spans="1:19" s="90" customFormat="1" ht="24.75" customHeight="1" x14ac:dyDescent="0.25">
      <c r="A87" s="138"/>
      <c r="B87" s="40" t="s">
        <v>226</v>
      </c>
      <c r="C87" s="18">
        <v>12</v>
      </c>
      <c r="D87" s="132"/>
      <c r="E87" s="132"/>
      <c r="F87" s="84" t="s">
        <v>192</v>
      </c>
      <c r="G87" s="84">
        <v>3016</v>
      </c>
      <c r="H87" s="84">
        <f t="shared" si="3"/>
        <v>24168</v>
      </c>
      <c r="I87" s="113">
        <v>72890688</v>
      </c>
      <c r="J87" s="154"/>
      <c r="K87" s="161"/>
      <c r="L87" s="86" t="s">
        <v>91</v>
      </c>
      <c r="M87" s="129" t="s">
        <v>246</v>
      </c>
      <c r="N87" s="89" t="s">
        <v>71</v>
      </c>
      <c r="O87" s="89" t="s">
        <v>71</v>
      </c>
      <c r="P87" s="89" t="s">
        <v>76</v>
      </c>
      <c r="Q87" s="89" t="s">
        <v>250</v>
      </c>
      <c r="R87" s="89" t="s">
        <v>249</v>
      </c>
      <c r="S87" s="230"/>
    </row>
    <row r="88" spans="1:19" s="90" customFormat="1" ht="27.75" customHeight="1" x14ac:dyDescent="0.25">
      <c r="A88" s="138"/>
      <c r="B88" s="40" t="s">
        <v>227</v>
      </c>
      <c r="C88" s="18">
        <v>13</v>
      </c>
      <c r="D88" s="132"/>
      <c r="E88" s="132"/>
      <c r="F88" s="84" t="s">
        <v>192</v>
      </c>
      <c r="G88" s="84">
        <v>5000</v>
      </c>
      <c r="H88" s="84">
        <f t="shared" si="3"/>
        <v>2700</v>
      </c>
      <c r="I88" s="113">
        <v>13500000</v>
      </c>
      <c r="J88" s="153">
        <v>12632727</v>
      </c>
      <c r="K88" s="159" t="s">
        <v>236</v>
      </c>
      <c r="L88" s="86" t="s">
        <v>91</v>
      </c>
      <c r="M88" s="129" t="s">
        <v>247</v>
      </c>
      <c r="N88" s="89" t="s">
        <v>71</v>
      </c>
      <c r="O88" s="89" t="s">
        <v>71</v>
      </c>
      <c r="P88" s="89" t="s">
        <v>76</v>
      </c>
      <c r="Q88" s="89" t="s">
        <v>130</v>
      </c>
      <c r="R88" s="89" t="s">
        <v>249</v>
      </c>
      <c r="S88" s="230"/>
    </row>
    <row r="89" spans="1:19" s="90" customFormat="1" ht="27.75" customHeight="1" x14ac:dyDescent="0.25">
      <c r="A89" s="138"/>
      <c r="B89" s="139" t="s">
        <v>228</v>
      </c>
      <c r="C89" s="18">
        <v>14</v>
      </c>
      <c r="D89" s="132"/>
      <c r="E89" s="132"/>
      <c r="F89" s="84" t="s">
        <v>192</v>
      </c>
      <c r="G89" s="84">
        <v>10000</v>
      </c>
      <c r="H89" s="84">
        <f t="shared" si="3"/>
        <v>1176.5999999999999</v>
      </c>
      <c r="I89" s="113">
        <v>11766000</v>
      </c>
      <c r="J89" s="154"/>
      <c r="K89" s="160"/>
      <c r="L89" s="86" t="s">
        <v>91</v>
      </c>
      <c r="M89" s="129" t="s">
        <v>248</v>
      </c>
      <c r="N89" s="89" t="s">
        <v>71</v>
      </c>
      <c r="O89" s="89" t="s">
        <v>71</v>
      </c>
      <c r="P89" s="89" t="s">
        <v>76</v>
      </c>
      <c r="Q89" s="89" t="s">
        <v>130</v>
      </c>
      <c r="R89" s="89" t="s">
        <v>249</v>
      </c>
      <c r="S89" s="231"/>
    </row>
    <row r="90" spans="1:19" s="90" customFormat="1" x14ac:dyDescent="0.25">
      <c r="A90" s="224" t="s">
        <v>81</v>
      </c>
      <c r="B90" s="225"/>
      <c r="C90" s="140"/>
      <c r="D90" s="141">
        <f>SUM(D32:D73)</f>
        <v>3600000000</v>
      </c>
      <c r="E90" s="141">
        <f>SUM(E32:E75)</f>
        <v>3600000000</v>
      </c>
      <c r="F90" s="141"/>
      <c r="G90" s="141"/>
      <c r="H90" s="141"/>
      <c r="I90" s="115">
        <f>SUM(I32:I89)</f>
        <v>3168351833</v>
      </c>
      <c r="J90" s="142">
        <f>SUM(J32:J89)</f>
        <v>1451254241</v>
      </c>
      <c r="K90" s="143"/>
      <c r="L90" s="140"/>
      <c r="M90" s="140"/>
      <c r="N90" s="140"/>
      <c r="O90" s="140"/>
      <c r="P90" s="140"/>
      <c r="Q90" s="140"/>
      <c r="R90" s="140"/>
      <c r="S90" s="140"/>
    </row>
    <row r="91" spans="1:19" x14ac:dyDescent="0.25">
      <c r="A91" s="226" t="s">
        <v>80</v>
      </c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8"/>
    </row>
    <row r="92" spans="1:19" ht="36" customHeight="1" x14ac:dyDescent="0.25">
      <c r="A92" s="165" t="s">
        <v>184</v>
      </c>
      <c r="B92" s="215"/>
      <c r="C92" s="166"/>
      <c r="D92" s="9">
        <v>1197000000</v>
      </c>
      <c r="E92" s="9">
        <v>1197000000</v>
      </c>
      <c r="F92" s="50"/>
      <c r="G92" s="50"/>
      <c r="H92" s="50"/>
      <c r="I92" s="103">
        <v>1197000000</v>
      </c>
      <c r="J92" s="23">
        <v>0</v>
      </c>
      <c r="K92" s="23">
        <v>0</v>
      </c>
      <c r="L92" s="28" t="s">
        <v>91</v>
      </c>
      <c r="M92" s="23"/>
      <c r="N92" s="23" t="s">
        <v>90</v>
      </c>
      <c r="O92" s="23" t="s">
        <v>90</v>
      </c>
      <c r="P92" s="23" t="s">
        <v>90</v>
      </c>
      <c r="Q92" s="23" t="s">
        <v>90</v>
      </c>
      <c r="R92" s="23" t="s">
        <v>89</v>
      </c>
      <c r="S92" s="28" t="s">
        <v>92</v>
      </c>
    </row>
    <row r="93" spans="1:19" s="1" customFormat="1" ht="24" customHeight="1" x14ac:dyDescent="0.25">
      <c r="A93" s="172" t="s">
        <v>206</v>
      </c>
      <c r="B93" s="99" t="s">
        <v>207</v>
      </c>
      <c r="C93" s="18" t="s">
        <v>101</v>
      </c>
      <c r="D93" s="207">
        <v>450000000</v>
      </c>
      <c r="E93" s="207">
        <v>450000000</v>
      </c>
      <c r="F93" s="50" t="s">
        <v>192</v>
      </c>
      <c r="G93" s="100">
        <v>65</v>
      </c>
      <c r="H93" s="50">
        <v>3420000</v>
      </c>
      <c r="I93" s="103">
        <f>+G93*H93</f>
        <v>222300000</v>
      </c>
      <c r="J93" s="23"/>
      <c r="K93" s="44" t="s">
        <v>210</v>
      </c>
      <c r="L93" s="28" t="s">
        <v>91</v>
      </c>
      <c r="M93" s="23"/>
      <c r="N93" s="23"/>
      <c r="O93" s="23"/>
      <c r="P93" s="23"/>
      <c r="Q93" s="23"/>
      <c r="R93" s="23"/>
      <c r="S93" s="28" t="s">
        <v>92</v>
      </c>
    </row>
    <row r="94" spans="1:19" s="1" customFormat="1" ht="27" customHeight="1" x14ac:dyDescent="0.25">
      <c r="A94" s="173"/>
      <c r="B94" s="98" t="s">
        <v>208</v>
      </c>
      <c r="C94" s="18" t="s">
        <v>101</v>
      </c>
      <c r="D94" s="208"/>
      <c r="E94" s="208"/>
      <c r="F94" s="50" t="s">
        <v>192</v>
      </c>
      <c r="G94" s="100">
        <v>728</v>
      </c>
      <c r="H94" s="50">
        <v>312500</v>
      </c>
      <c r="I94" s="103">
        <f>+G94*H94</f>
        <v>227500000</v>
      </c>
      <c r="J94" s="23"/>
      <c r="K94" s="216" t="s">
        <v>211</v>
      </c>
      <c r="L94" s="28" t="s">
        <v>91</v>
      </c>
      <c r="M94" s="23"/>
      <c r="N94" s="23"/>
      <c r="O94" s="23"/>
      <c r="P94" s="23"/>
      <c r="Q94" s="23"/>
      <c r="R94" s="23"/>
      <c r="S94" s="28" t="s">
        <v>92</v>
      </c>
    </row>
    <row r="95" spans="1:19" s="1" customFormat="1" ht="22.5" customHeight="1" x14ac:dyDescent="0.25">
      <c r="A95" s="97"/>
      <c r="B95" s="98" t="s">
        <v>209</v>
      </c>
      <c r="C95" s="18" t="s">
        <v>101</v>
      </c>
      <c r="D95" s="209"/>
      <c r="E95" s="209"/>
      <c r="F95" s="50" t="s">
        <v>192</v>
      </c>
      <c r="G95" s="100">
        <v>25</v>
      </c>
      <c r="H95" s="50">
        <v>8000</v>
      </c>
      <c r="I95" s="103">
        <f>+G95*H95</f>
        <v>200000</v>
      </c>
      <c r="J95" s="23"/>
      <c r="K95" s="217"/>
      <c r="L95" s="28" t="s">
        <v>91</v>
      </c>
      <c r="M95" s="23"/>
      <c r="N95" s="23"/>
      <c r="O95" s="23"/>
      <c r="P95" s="23"/>
      <c r="Q95" s="23"/>
      <c r="R95" s="23"/>
      <c r="S95" s="28" t="s">
        <v>92</v>
      </c>
    </row>
    <row r="96" spans="1:19" x14ac:dyDescent="0.25">
      <c r="A96" s="210" t="s">
        <v>94</v>
      </c>
      <c r="B96" s="210"/>
      <c r="C96" s="11"/>
      <c r="D96" s="9">
        <f>SUM(D92)</f>
        <v>1197000000</v>
      </c>
      <c r="E96" s="10">
        <f>SUM(E92)</f>
        <v>1197000000</v>
      </c>
      <c r="F96" s="10"/>
      <c r="G96" s="10"/>
      <c r="H96" s="10"/>
      <c r="I96" s="116">
        <f>SUM(I93:I95)</f>
        <v>450000000</v>
      </c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 x14ac:dyDescent="0.25">
      <c r="A97" s="211" t="s">
        <v>97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3"/>
    </row>
    <row r="98" spans="1:19" ht="39" customHeight="1" x14ac:dyDescent="0.25">
      <c r="A98" s="165" t="s">
        <v>98</v>
      </c>
      <c r="B98" s="215"/>
      <c r="C98" s="166"/>
      <c r="D98" s="29">
        <v>349800000</v>
      </c>
      <c r="E98" s="29">
        <v>349800000</v>
      </c>
      <c r="F98" s="29"/>
      <c r="G98" s="29"/>
      <c r="H98" s="29"/>
      <c r="I98" s="23"/>
      <c r="J98" s="23">
        <v>0</v>
      </c>
      <c r="K98" s="23">
        <v>0</v>
      </c>
      <c r="L98" s="26" t="s">
        <v>93</v>
      </c>
      <c r="M98" s="95"/>
      <c r="N98" s="63" t="s">
        <v>176</v>
      </c>
      <c r="O98" s="63" t="s">
        <v>176</v>
      </c>
      <c r="P98" s="63"/>
      <c r="Q98" s="63"/>
      <c r="R98" s="63"/>
      <c r="S98" s="202" t="s">
        <v>100</v>
      </c>
    </row>
    <row r="99" spans="1:19" x14ac:dyDescent="0.25">
      <c r="A99" s="165" t="s">
        <v>99</v>
      </c>
      <c r="B99" s="166"/>
      <c r="C99" s="54"/>
      <c r="D99" s="29">
        <v>349800000</v>
      </c>
      <c r="E99" s="29">
        <v>349800000</v>
      </c>
      <c r="F99" s="30"/>
      <c r="G99" s="30"/>
      <c r="H99" s="30"/>
      <c r="I99" s="23"/>
      <c r="J99" s="23"/>
      <c r="K99" s="23"/>
      <c r="L99" s="53"/>
      <c r="M99" s="63"/>
      <c r="N99" s="63"/>
      <c r="O99" s="63"/>
      <c r="P99" s="63"/>
      <c r="Q99" s="63"/>
      <c r="R99" s="63"/>
      <c r="S99" s="214"/>
    </row>
    <row r="100" spans="1:19" ht="20.25" customHeight="1" x14ac:dyDescent="0.25">
      <c r="A100" s="178" t="s">
        <v>82</v>
      </c>
      <c r="B100" s="44" t="s">
        <v>152</v>
      </c>
      <c r="C100" s="18" t="s">
        <v>101</v>
      </c>
      <c r="D100" s="204">
        <v>844311000</v>
      </c>
      <c r="E100" s="204">
        <v>844311000</v>
      </c>
      <c r="F100" s="51" t="s">
        <v>196</v>
      </c>
      <c r="G100" s="51">
        <v>130000</v>
      </c>
      <c r="H100" s="60">
        <f t="shared" ref="H100:H105" si="4">+I100/G100</f>
        <v>1550</v>
      </c>
      <c r="I100" s="23">
        <v>201500000</v>
      </c>
      <c r="J100" s="23">
        <v>0</v>
      </c>
      <c r="K100" s="172" t="s">
        <v>171</v>
      </c>
      <c r="L100" s="172" t="s">
        <v>93</v>
      </c>
      <c r="M100" s="95" t="s">
        <v>66</v>
      </c>
      <c r="N100" s="63" t="s">
        <v>71</v>
      </c>
      <c r="O100" s="63" t="s">
        <v>71</v>
      </c>
      <c r="P100" s="63" t="s">
        <v>87</v>
      </c>
      <c r="Q100" s="63" t="s">
        <v>155</v>
      </c>
      <c r="R100" s="63" t="s">
        <v>156</v>
      </c>
      <c r="S100" s="202" t="s">
        <v>92</v>
      </c>
    </row>
    <row r="101" spans="1:19" ht="20.25" customHeight="1" x14ac:dyDescent="0.25">
      <c r="A101" s="179"/>
      <c r="B101" s="44" t="s">
        <v>153</v>
      </c>
      <c r="C101" s="18" t="s">
        <v>101</v>
      </c>
      <c r="D101" s="205"/>
      <c r="E101" s="205"/>
      <c r="F101" s="51" t="s">
        <v>196</v>
      </c>
      <c r="G101" s="51">
        <v>300000</v>
      </c>
      <c r="H101" s="60">
        <f t="shared" si="4"/>
        <v>1660</v>
      </c>
      <c r="I101" s="23">
        <v>498000000</v>
      </c>
      <c r="J101" s="23">
        <v>0</v>
      </c>
      <c r="K101" s="173"/>
      <c r="L101" s="173"/>
      <c r="M101" s="95" t="s">
        <v>66</v>
      </c>
      <c r="N101" s="63" t="s">
        <v>71</v>
      </c>
      <c r="O101" s="63" t="s">
        <v>71</v>
      </c>
      <c r="P101" s="63" t="s">
        <v>87</v>
      </c>
      <c r="Q101" s="63" t="s">
        <v>155</v>
      </c>
      <c r="R101" s="63" t="s">
        <v>156</v>
      </c>
      <c r="S101" s="203"/>
    </row>
    <row r="102" spans="1:19" ht="29.25" customHeight="1" x14ac:dyDescent="0.25">
      <c r="A102" s="180"/>
      <c r="B102" s="44" t="s">
        <v>154</v>
      </c>
      <c r="C102" s="18" t="s">
        <v>101</v>
      </c>
      <c r="D102" s="206"/>
      <c r="E102" s="206"/>
      <c r="F102" s="51" t="s">
        <v>196</v>
      </c>
      <c r="G102" s="51">
        <v>80900</v>
      </c>
      <c r="H102" s="60">
        <f t="shared" si="4"/>
        <v>1790</v>
      </c>
      <c r="I102" s="23">
        <v>144811000</v>
      </c>
      <c r="J102" s="23">
        <v>0</v>
      </c>
      <c r="K102" s="174"/>
      <c r="L102" s="173"/>
      <c r="M102" s="95" t="s">
        <v>66</v>
      </c>
      <c r="N102" s="63" t="s">
        <v>71</v>
      </c>
      <c r="O102" s="63" t="s">
        <v>71</v>
      </c>
      <c r="P102" s="63" t="s">
        <v>87</v>
      </c>
      <c r="Q102" s="63" t="s">
        <v>155</v>
      </c>
      <c r="R102" s="63" t="s">
        <v>156</v>
      </c>
      <c r="S102" s="203"/>
    </row>
    <row r="103" spans="1:19" ht="20.25" customHeight="1" x14ac:dyDescent="0.25">
      <c r="A103" s="178" t="s">
        <v>83</v>
      </c>
      <c r="B103" s="44" t="s">
        <v>152</v>
      </c>
      <c r="C103" s="18" t="s">
        <v>101</v>
      </c>
      <c r="D103" s="175">
        <v>1746240000</v>
      </c>
      <c r="E103" s="175">
        <v>1746240000</v>
      </c>
      <c r="F103" s="51" t="s">
        <v>196</v>
      </c>
      <c r="G103" s="52">
        <v>142800</v>
      </c>
      <c r="H103" s="60">
        <f t="shared" si="4"/>
        <v>1503.5</v>
      </c>
      <c r="I103" s="23">
        <v>214699800</v>
      </c>
      <c r="J103" s="23">
        <v>0</v>
      </c>
      <c r="K103" s="172" t="s">
        <v>170</v>
      </c>
      <c r="L103" s="172" t="s">
        <v>93</v>
      </c>
      <c r="M103" s="95" t="s">
        <v>66</v>
      </c>
      <c r="N103" s="63" t="s">
        <v>71</v>
      </c>
      <c r="O103" s="63" t="s">
        <v>71</v>
      </c>
      <c r="P103" s="63" t="s">
        <v>87</v>
      </c>
      <c r="Q103" s="63" t="s">
        <v>155</v>
      </c>
      <c r="R103" s="63" t="s">
        <v>156</v>
      </c>
      <c r="S103" s="203"/>
    </row>
    <row r="104" spans="1:19" ht="20.25" customHeight="1" x14ac:dyDescent="0.25">
      <c r="A104" s="179"/>
      <c r="B104" s="44" t="s">
        <v>153</v>
      </c>
      <c r="C104" s="18" t="s">
        <v>101</v>
      </c>
      <c r="D104" s="176"/>
      <c r="E104" s="176"/>
      <c r="F104" s="51" t="s">
        <v>196</v>
      </c>
      <c r="G104" s="52">
        <v>800000</v>
      </c>
      <c r="H104" s="60">
        <f t="shared" si="4"/>
        <v>1610.2</v>
      </c>
      <c r="I104" s="23">
        <v>1288160000</v>
      </c>
      <c r="J104" s="23">
        <v>0</v>
      </c>
      <c r="K104" s="173"/>
      <c r="L104" s="173"/>
      <c r="M104" s="95" t="s">
        <v>66</v>
      </c>
      <c r="N104" s="63" t="s">
        <v>71</v>
      </c>
      <c r="O104" s="63" t="s">
        <v>71</v>
      </c>
      <c r="P104" s="63" t="s">
        <v>87</v>
      </c>
      <c r="Q104" s="63" t="s">
        <v>155</v>
      </c>
      <c r="R104" s="63" t="s">
        <v>156</v>
      </c>
      <c r="S104" s="203"/>
    </row>
    <row r="105" spans="1:19" ht="44.25" customHeight="1" x14ac:dyDescent="0.25">
      <c r="A105" s="180"/>
      <c r="B105" s="44" t="s">
        <v>154</v>
      </c>
      <c r="C105" s="18" t="s">
        <v>101</v>
      </c>
      <c r="D105" s="177"/>
      <c r="E105" s="177"/>
      <c r="F105" s="51" t="s">
        <v>196</v>
      </c>
      <c r="G105" s="52">
        <v>110000</v>
      </c>
      <c r="H105" s="60">
        <f t="shared" si="4"/>
        <v>1736.3</v>
      </c>
      <c r="I105" s="23">
        <v>190993000</v>
      </c>
      <c r="J105" s="23">
        <v>0</v>
      </c>
      <c r="K105" s="174"/>
      <c r="L105" s="173"/>
      <c r="M105" s="95" t="s">
        <v>66</v>
      </c>
      <c r="N105" s="63" t="s">
        <v>71</v>
      </c>
      <c r="O105" s="63" t="s">
        <v>71</v>
      </c>
      <c r="P105" s="63" t="s">
        <v>87</v>
      </c>
      <c r="Q105" s="63" t="s">
        <v>155</v>
      </c>
      <c r="R105" s="63" t="s">
        <v>156</v>
      </c>
      <c r="S105" s="203"/>
    </row>
    <row r="106" spans="1:19" ht="20.25" customHeight="1" x14ac:dyDescent="0.25">
      <c r="A106" s="188" t="s">
        <v>84</v>
      </c>
      <c r="B106" s="45" t="s">
        <v>157</v>
      </c>
      <c r="C106" s="18" t="s">
        <v>101</v>
      </c>
      <c r="D106" s="175">
        <v>83115000</v>
      </c>
      <c r="E106" s="175">
        <v>83115000</v>
      </c>
      <c r="F106" s="61" t="s">
        <v>196</v>
      </c>
      <c r="G106" s="43">
        <v>600</v>
      </c>
      <c r="H106" s="60">
        <f>+I106/G106</f>
        <v>7000</v>
      </c>
      <c r="I106" s="47">
        <v>4200000</v>
      </c>
      <c r="J106" s="23">
        <v>0</v>
      </c>
      <c r="K106" s="172" t="s">
        <v>171</v>
      </c>
      <c r="L106" s="172" t="s">
        <v>93</v>
      </c>
      <c r="M106" s="95" t="s">
        <v>66</v>
      </c>
      <c r="N106" s="63" t="s">
        <v>71</v>
      </c>
      <c r="O106" s="63" t="s">
        <v>71</v>
      </c>
      <c r="P106" s="63" t="s">
        <v>87</v>
      </c>
      <c r="Q106" s="63" t="s">
        <v>155</v>
      </c>
      <c r="R106" s="63" t="s">
        <v>156</v>
      </c>
      <c r="S106" s="203"/>
    </row>
    <row r="107" spans="1:19" ht="20.25" customHeight="1" x14ac:dyDescent="0.25">
      <c r="A107" s="189"/>
      <c r="B107" s="45" t="s">
        <v>168</v>
      </c>
      <c r="C107" s="18" t="s">
        <v>101</v>
      </c>
      <c r="D107" s="176"/>
      <c r="E107" s="176"/>
      <c r="F107" s="61" t="s">
        <v>196</v>
      </c>
      <c r="G107" s="43">
        <v>2500</v>
      </c>
      <c r="H107" s="60">
        <f t="shared" ref="H107:H118" si="5">+I107/G107</f>
        <v>6800</v>
      </c>
      <c r="I107" s="47">
        <v>17000000</v>
      </c>
      <c r="J107" s="23">
        <v>0</v>
      </c>
      <c r="K107" s="173"/>
      <c r="L107" s="173"/>
      <c r="M107" s="95" t="s">
        <v>66</v>
      </c>
      <c r="N107" s="63" t="s">
        <v>71</v>
      </c>
      <c r="O107" s="63" t="s">
        <v>71</v>
      </c>
      <c r="P107" s="63" t="s">
        <v>87</v>
      </c>
      <c r="Q107" s="63" t="s">
        <v>155</v>
      </c>
      <c r="R107" s="63" t="s">
        <v>156</v>
      </c>
      <c r="S107" s="203"/>
    </row>
    <row r="108" spans="1:19" ht="20.25" customHeight="1" x14ac:dyDescent="0.25">
      <c r="A108" s="189"/>
      <c r="B108" s="45" t="s">
        <v>169</v>
      </c>
      <c r="C108" s="18" t="s">
        <v>101</v>
      </c>
      <c r="D108" s="176"/>
      <c r="E108" s="176"/>
      <c r="F108" s="61" t="s">
        <v>196</v>
      </c>
      <c r="G108" s="43">
        <v>2500</v>
      </c>
      <c r="H108" s="60">
        <f t="shared" si="5"/>
        <v>7100</v>
      </c>
      <c r="I108" s="47">
        <v>17750000</v>
      </c>
      <c r="J108" s="23">
        <v>0</v>
      </c>
      <c r="K108" s="173"/>
      <c r="L108" s="173"/>
      <c r="M108" s="95" t="s">
        <v>66</v>
      </c>
      <c r="N108" s="63" t="s">
        <v>71</v>
      </c>
      <c r="O108" s="63" t="s">
        <v>71</v>
      </c>
      <c r="P108" s="63" t="s">
        <v>87</v>
      </c>
      <c r="Q108" s="63" t="s">
        <v>155</v>
      </c>
      <c r="R108" s="63" t="s">
        <v>156</v>
      </c>
      <c r="S108" s="203"/>
    </row>
    <row r="109" spans="1:19" ht="20.25" customHeight="1" x14ac:dyDescent="0.25">
      <c r="A109" s="189"/>
      <c r="B109" s="45" t="s">
        <v>158</v>
      </c>
      <c r="C109" s="18" t="s">
        <v>101</v>
      </c>
      <c r="D109" s="176"/>
      <c r="E109" s="176"/>
      <c r="F109" s="61" t="s">
        <v>196</v>
      </c>
      <c r="G109" s="43">
        <v>2000</v>
      </c>
      <c r="H109" s="60">
        <f t="shared" si="5"/>
        <v>7000</v>
      </c>
      <c r="I109" s="47">
        <v>14000000</v>
      </c>
      <c r="J109" s="23">
        <v>0</v>
      </c>
      <c r="K109" s="173"/>
      <c r="L109" s="173"/>
      <c r="M109" s="95" t="s">
        <v>66</v>
      </c>
      <c r="N109" s="63" t="s">
        <v>71</v>
      </c>
      <c r="O109" s="63" t="s">
        <v>71</v>
      </c>
      <c r="P109" s="63" t="s">
        <v>87</v>
      </c>
      <c r="Q109" s="63" t="s">
        <v>155</v>
      </c>
      <c r="R109" s="63" t="s">
        <v>156</v>
      </c>
      <c r="S109" s="203"/>
    </row>
    <row r="110" spans="1:19" ht="20.25" customHeight="1" x14ac:dyDescent="0.25">
      <c r="A110" s="189"/>
      <c r="B110" s="45" t="s">
        <v>159</v>
      </c>
      <c r="C110" s="18" t="s">
        <v>101</v>
      </c>
      <c r="D110" s="176"/>
      <c r="E110" s="176"/>
      <c r="F110" s="61" t="s">
        <v>196</v>
      </c>
      <c r="G110" s="43">
        <v>250</v>
      </c>
      <c r="H110" s="60">
        <f t="shared" si="5"/>
        <v>4500</v>
      </c>
      <c r="I110" s="47">
        <v>1125000</v>
      </c>
      <c r="J110" s="23">
        <v>0</v>
      </c>
      <c r="K110" s="173"/>
      <c r="L110" s="173"/>
      <c r="M110" s="95" t="s">
        <v>66</v>
      </c>
      <c r="N110" s="63" t="s">
        <v>71</v>
      </c>
      <c r="O110" s="63" t="s">
        <v>71</v>
      </c>
      <c r="P110" s="63" t="s">
        <v>87</v>
      </c>
      <c r="Q110" s="63" t="s">
        <v>155</v>
      </c>
      <c r="R110" s="63" t="s">
        <v>156</v>
      </c>
      <c r="S110" s="203"/>
    </row>
    <row r="111" spans="1:19" ht="20.25" customHeight="1" x14ac:dyDescent="0.25">
      <c r="A111" s="189"/>
      <c r="B111" s="45" t="s">
        <v>160</v>
      </c>
      <c r="C111" s="18" t="s">
        <v>101</v>
      </c>
      <c r="D111" s="176"/>
      <c r="E111" s="176"/>
      <c r="F111" s="61" t="s">
        <v>196</v>
      </c>
      <c r="G111" s="43">
        <v>300</v>
      </c>
      <c r="H111" s="60">
        <f t="shared" si="5"/>
        <v>14000</v>
      </c>
      <c r="I111" s="47">
        <v>4200000</v>
      </c>
      <c r="J111" s="23">
        <v>0</v>
      </c>
      <c r="K111" s="173"/>
      <c r="L111" s="173"/>
      <c r="M111" s="95" t="s">
        <v>66</v>
      </c>
      <c r="N111" s="63" t="s">
        <v>71</v>
      </c>
      <c r="O111" s="63" t="s">
        <v>71</v>
      </c>
      <c r="P111" s="63" t="s">
        <v>87</v>
      </c>
      <c r="Q111" s="63" t="s">
        <v>155</v>
      </c>
      <c r="R111" s="63" t="s">
        <v>156</v>
      </c>
      <c r="S111" s="203"/>
    </row>
    <row r="112" spans="1:19" ht="20.25" customHeight="1" x14ac:dyDescent="0.25">
      <c r="A112" s="189"/>
      <c r="B112" s="45" t="s">
        <v>161</v>
      </c>
      <c r="C112" s="18" t="s">
        <v>101</v>
      </c>
      <c r="D112" s="176"/>
      <c r="E112" s="176"/>
      <c r="F112" s="61" t="s">
        <v>196</v>
      </c>
      <c r="G112" s="43">
        <v>350</v>
      </c>
      <c r="H112" s="60">
        <f t="shared" si="5"/>
        <v>5625</v>
      </c>
      <c r="I112" s="47">
        <v>1968750</v>
      </c>
      <c r="J112" s="23">
        <v>0</v>
      </c>
      <c r="K112" s="173"/>
      <c r="L112" s="173"/>
      <c r="M112" s="95" t="s">
        <v>66</v>
      </c>
      <c r="N112" s="63" t="s">
        <v>71</v>
      </c>
      <c r="O112" s="63" t="s">
        <v>71</v>
      </c>
      <c r="P112" s="63" t="s">
        <v>87</v>
      </c>
      <c r="Q112" s="63" t="s">
        <v>155</v>
      </c>
      <c r="R112" s="63" t="s">
        <v>156</v>
      </c>
      <c r="S112" s="203"/>
    </row>
    <row r="113" spans="1:19" ht="20.25" customHeight="1" x14ac:dyDescent="0.25">
      <c r="A113" s="189"/>
      <c r="B113" s="45" t="s">
        <v>162</v>
      </c>
      <c r="C113" s="18" t="s">
        <v>101</v>
      </c>
      <c r="D113" s="176"/>
      <c r="E113" s="176"/>
      <c r="F113" s="61" t="s">
        <v>196</v>
      </c>
      <c r="G113" s="43">
        <v>610</v>
      </c>
      <c r="H113" s="60">
        <f t="shared" si="5"/>
        <v>7625</v>
      </c>
      <c r="I113" s="47">
        <v>4651250</v>
      </c>
      <c r="J113" s="23">
        <v>0</v>
      </c>
      <c r="K113" s="173"/>
      <c r="L113" s="173"/>
      <c r="M113" s="95" t="s">
        <v>66</v>
      </c>
      <c r="N113" s="63" t="s">
        <v>71</v>
      </c>
      <c r="O113" s="63" t="s">
        <v>71</v>
      </c>
      <c r="P113" s="63" t="s">
        <v>87</v>
      </c>
      <c r="Q113" s="63" t="s">
        <v>155</v>
      </c>
      <c r="R113" s="63" t="s">
        <v>156</v>
      </c>
      <c r="S113" s="203"/>
    </row>
    <row r="114" spans="1:19" ht="20.25" customHeight="1" x14ac:dyDescent="0.25">
      <c r="A114" s="189"/>
      <c r="B114" s="45" t="s">
        <v>163</v>
      </c>
      <c r="C114" s="18" t="s">
        <v>101</v>
      </c>
      <c r="D114" s="176"/>
      <c r="E114" s="176"/>
      <c r="F114" s="61" t="s">
        <v>196</v>
      </c>
      <c r="G114" s="43">
        <v>500</v>
      </c>
      <c r="H114" s="60">
        <f t="shared" si="5"/>
        <v>5400</v>
      </c>
      <c r="I114" s="47">
        <v>2700000</v>
      </c>
      <c r="J114" s="23">
        <v>0</v>
      </c>
      <c r="K114" s="173"/>
      <c r="L114" s="173"/>
      <c r="M114" s="95" t="s">
        <v>66</v>
      </c>
      <c r="N114" s="63" t="s">
        <v>71</v>
      </c>
      <c r="O114" s="63" t="s">
        <v>71</v>
      </c>
      <c r="P114" s="63" t="s">
        <v>87</v>
      </c>
      <c r="Q114" s="63" t="s">
        <v>155</v>
      </c>
      <c r="R114" s="63" t="s">
        <v>156</v>
      </c>
      <c r="S114" s="203"/>
    </row>
    <row r="115" spans="1:19" ht="20.25" customHeight="1" x14ac:dyDescent="0.25">
      <c r="A115" s="189"/>
      <c r="B115" s="46" t="s">
        <v>164</v>
      </c>
      <c r="C115" s="18" t="s">
        <v>101</v>
      </c>
      <c r="D115" s="176"/>
      <c r="E115" s="176"/>
      <c r="F115" s="61" t="s">
        <v>196</v>
      </c>
      <c r="G115" s="43">
        <v>200</v>
      </c>
      <c r="H115" s="60">
        <f t="shared" si="5"/>
        <v>4300</v>
      </c>
      <c r="I115" s="47">
        <v>860000</v>
      </c>
      <c r="J115" s="23">
        <v>0</v>
      </c>
      <c r="K115" s="173"/>
      <c r="L115" s="173"/>
      <c r="M115" s="95" t="s">
        <v>66</v>
      </c>
      <c r="N115" s="63" t="s">
        <v>71</v>
      </c>
      <c r="O115" s="63" t="s">
        <v>71</v>
      </c>
      <c r="P115" s="63" t="s">
        <v>87</v>
      </c>
      <c r="Q115" s="63" t="s">
        <v>155</v>
      </c>
      <c r="R115" s="63" t="s">
        <v>156</v>
      </c>
      <c r="S115" s="203"/>
    </row>
    <row r="116" spans="1:19" ht="20.25" customHeight="1" x14ac:dyDescent="0.25">
      <c r="A116" s="189"/>
      <c r="B116" s="46" t="s">
        <v>165</v>
      </c>
      <c r="C116" s="18" t="s">
        <v>101</v>
      </c>
      <c r="D116" s="176"/>
      <c r="E116" s="176"/>
      <c r="F116" s="61" t="s">
        <v>196</v>
      </c>
      <c r="G116" s="43">
        <v>700</v>
      </c>
      <c r="H116" s="60">
        <f t="shared" si="5"/>
        <v>3800</v>
      </c>
      <c r="I116" s="47">
        <v>2660000</v>
      </c>
      <c r="J116" s="23">
        <v>0</v>
      </c>
      <c r="K116" s="173"/>
      <c r="L116" s="173"/>
      <c r="M116" s="95" t="s">
        <v>66</v>
      </c>
      <c r="N116" s="63" t="s">
        <v>71</v>
      </c>
      <c r="O116" s="63" t="s">
        <v>71</v>
      </c>
      <c r="P116" s="63" t="s">
        <v>87</v>
      </c>
      <c r="Q116" s="63" t="s">
        <v>155</v>
      </c>
      <c r="R116" s="63" t="s">
        <v>156</v>
      </c>
      <c r="S116" s="203"/>
    </row>
    <row r="117" spans="1:19" ht="20.25" customHeight="1" x14ac:dyDescent="0.25">
      <c r="A117" s="189"/>
      <c r="B117" s="46" t="s">
        <v>166</v>
      </c>
      <c r="C117" s="18" t="s">
        <v>101</v>
      </c>
      <c r="D117" s="176"/>
      <c r="E117" s="176"/>
      <c r="F117" s="61" t="s">
        <v>196</v>
      </c>
      <c r="G117" s="43">
        <v>2000</v>
      </c>
      <c r="H117" s="60">
        <f t="shared" si="5"/>
        <v>3200</v>
      </c>
      <c r="I117" s="47">
        <v>6400000</v>
      </c>
      <c r="J117" s="23">
        <v>0</v>
      </c>
      <c r="K117" s="173"/>
      <c r="L117" s="173"/>
      <c r="M117" s="95" t="s">
        <v>66</v>
      </c>
      <c r="N117" s="63" t="s">
        <v>71</v>
      </c>
      <c r="O117" s="63" t="s">
        <v>71</v>
      </c>
      <c r="P117" s="63" t="s">
        <v>87</v>
      </c>
      <c r="Q117" s="63" t="s">
        <v>155</v>
      </c>
      <c r="R117" s="63" t="s">
        <v>156</v>
      </c>
      <c r="S117" s="203"/>
    </row>
    <row r="118" spans="1:19" ht="20.25" customHeight="1" x14ac:dyDescent="0.25">
      <c r="A118" s="189"/>
      <c r="B118" s="46" t="s">
        <v>167</v>
      </c>
      <c r="C118" s="18" t="s">
        <v>101</v>
      </c>
      <c r="D118" s="177"/>
      <c r="E118" s="177"/>
      <c r="F118" s="61" t="s">
        <v>196</v>
      </c>
      <c r="G118" s="62">
        <v>2000</v>
      </c>
      <c r="H118" s="62">
        <f t="shared" si="5"/>
        <v>2800</v>
      </c>
      <c r="I118" s="47">
        <v>5600000</v>
      </c>
      <c r="J118" s="23">
        <v>0</v>
      </c>
      <c r="K118" s="174"/>
      <c r="L118" s="174"/>
      <c r="M118" s="95" t="s">
        <v>66</v>
      </c>
      <c r="N118" s="63" t="s">
        <v>71</v>
      </c>
      <c r="O118" s="63" t="s">
        <v>71</v>
      </c>
      <c r="P118" s="63" t="s">
        <v>87</v>
      </c>
      <c r="Q118" s="63" t="s">
        <v>155</v>
      </c>
      <c r="R118" s="63" t="s">
        <v>156</v>
      </c>
      <c r="S118" s="203"/>
    </row>
    <row r="119" spans="1:19" x14ac:dyDescent="0.25">
      <c r="A119" s="193" t="s">
        <v>94</v>
      </c>
      <c r="B119" s="194"/>
      <c r="C119" s="26"/>
      <c r="D119" s="64">
        <f>SUM(D100:D118)</f>
        <v>2673666000</v>
      </c>
      <c r="E119" s="64">
        <f>SUM(E100:E118)</f>
        <v>2673666000</v>
      </c>
      <c r="F119" s="64"/>
      <c r="G119" s="64"/>
      <c r="H119" s="64"/>
      <c r="I119" s="117">
        <f>SUM(I100:I118)</f>
        <v>2621278800</v>
      </c>
      <c r="J119" s="26"/>
      <c r="K119" s="26"/>
      <c r="L119" s="26"/>
      <c r="M119" s="63"/>
      <c r="N119" s="63"/>
      <c r="O119" s="63"/>
      <c r="P119" s="63"/>
      <c r="Q119" s="63"/>
      <c r="R119" s="63"/>
      <c r="S119" s="26"/>
    </row>
    <row r="120" spans="1:19" x14ac:dyDescent="0.25">
      <c r="A120" s="195" t="s">
        <v>95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7"/>
    </row>
    <row r="121" spans="1:19" ht="15.75" thickBot="1" x14ac:dyDescent="0.3">
      <c r="A121" s="198" t="s">
        <v>99</v>
      </c>
      <c r="B121" s="199"/>
      <c r="C121" s="26"/>
      <c r="D121" s="145">
        <v>1300000000</v>
      </c>
      <c r="E121" s="29">
        <v>1300000000</v>
      </c>
      <c r="F121" s="29"/>
      <c r="G121" s="29"/>
      <c r="H121" s="29"/>
      <c r="I121" s="23">
        <v>1300000000</v>
      </c>
      <c r="J121" s="23">
        <v>0</v>
      </c>
      <c r="K121" s="26"/>
      <c r="L121" s="26"/>
      <c r="M121" s="26"/>
      <c r="N121" s="26"/>
      <c r="O121" s="26"/>
      <c r="P121" s="26"/>
      <c r="Q121" s="26"/>
      <c r="R121" s="26"/>
      <c r="S121" s="173"/>
    </row>
    <row r="122" spans="1:19" x14ac:dyDescent="0.25">
      <c r="A122" s="200" t="s">
        <v>15</v>
      </c>
      <c r="B122" s="201"/>
      <c r="C122" s="65"/>
      <c r="D122" s="66">
        <f>+D121+D119+D99+D90+D96+D30+D93</f>
        <v>11570216000</v>
      </c>
      <c r="E122" s="66">
        <f>+E121+E119+E99+E90+E96+E30+E93</f>
        <v>11570216000</v>
      </c>
      <c r="F122" s="66"/>
      <c r="G122" s="66"/>
      <c r="H122" s="66"/>
      <c r="I122" s="101">
        <f>+I121+I119+I96+I90+I30+I92</f>
        <v>10532467241</v>
      </c>
      <c r="J122" s="101">
        <f>+J30+J90+J96+J99+J119+J121</f>
        <v>1671669241</v>
      </c>
      <c r="K122" s="67"/>
      <c r="L122" s="67"/>
      <c r="M122" s="67"/>
      <c r="N122" s="67"/>
      <c r="O122" s="67"/>
      <c r="P122" s="68"/>
      <c r="Q122" s="69"/>
      <c r="R122" s="68"/>
      <c r="S122" s="174"/>
    </row>
    <row r="123" spans="1:19" x14ac:dyDescent="0.25">
      <c r="A123" s="32"/>
      <c r="B123" s="32"/>
      <c r="C123" s="33"/>
      <c r="D123" s="34"/>
      <c r="E123" s="34"/>
      <c r="F123" s="34"/>
      <c r="G123" s="34"/>
      <c r="H123" s="34"/>
      <c r="I123" s="34"/>
      <c r="J123" s="34"/>
      <c r="K123" s="32"/>
      <c r="L123" s="32"/>
      <c r="M123" s="32"/>
      <c r="N123" s="32"/>
      <c r="O123" s="32"/>
      <c r="P123" s="35"/>
      <c r="Q123" s="36"/>
      <c r="R123" s="35"/>
      <c r="S123" s="37"/>
    </row>
    <row r="124" spans="1:19" x14ac:dyDescent="0.25">
      <c r="A124" s="32"/>
      <c r="B124" s="38"/>
      <c r="C124" s="38"/>
      <c r="D124" s="38"/>
      <c r="E124" s="39"/>
      <c r="F124" s="39"/>
      <c r="G124" s="39"/>
      <c r="H124" s="39"/>
      <c r="I124" s="118"/>
      <c r="J124" s="38"/>
      <c r="K124" s="38"/>
      <c r="L124" s="38"/>
      <c r="M124" s="38"/>
      <c r="N124" s="32"/>
      <c r="O124" s="32"/>
      <c r="P124" s="35"/>
      <c r="Q124" s="36"/>
      <c r="R124" s="35"/>
      <c r="S124" s="37"/>
    </row>
    <row r="125" spans="1:19" x14ac:dyDescent="0.25">
      <c r="A125" s="2"/>
      <c r="B125" s="2"/>
      <c r="C125" s="38"/>
      <c r="D125" s="38"/>
      <c r="E125" s="39"/>
      <c r="F125" s="39"/>
      <c r="G125" s="39"/>
      <c r="H125" s="144"/>
      <c r="I125" s="118"/>
      <c r="J125" s="38"/>
      <c r="K125" s="190"/>
      <c r="L125" s="190"/>
      <c r="M125" s="190"/>
      <c r="N125" s="2"/>
      <c r="O125" s="2"/>
      <c r="P125" s="49"/>
      <c r="Q125" s="49"/>
      <c r="R125" s="49"/>
      <c r="S125" s="2"/>
    </row>
    <row r="126" spans="1:19" x14ac:dyDescent="0.25">
      <c r="A126" s="2"/>
      <c r="B126" s="2"/>
      <c r="C126" s="2"/>
      <c r="D126" s="1"/>
      <c r="E126" s="2"/>
      <c r="F126" s="2"/>
      <c r="G126" s="2"/>
      <c r="H126" s="2"/>
      <c r="I126" s="119"/>
      <c r="J126" s="38"/>
      <c r="K126" s="38"/>
      <c r="L126" s="38"/>
      <c r="M126" s="38"/>
      <c r="N126" s="2"/>
      <c r="O126" s="2"/>
      <c r="P126" s="49"/>
      <c r="Q126" s="49"/>
      <c r="R126" s="49"/>
      <c r="S126" s="2"/>
    </row>
    <row r="127" spans="1:19" ht="15.75" x14ac:dyDescent="0.25">
      <c r="A127" s="2"/>
      <c r="B127" s="83"/>
      <c r="C127" s="83"/>
      <c r="D127" s="83"/>
      <c r="E127" s="83"/>
      <c r="F127" s="83"/>
      <c r="G127" s="83"/>
      <c r="H127" s="83" t="s">
        <v>280</v>
      </c>
      <c r="I127" s="120"/>
      <c r="J127" s="83" t="s">
        <v>280</v>
      </c>
      <c r="K127" s="83"/>
      <c r="L127" s="83"/>
      <c r="M127" s="42"/>
      <c r="N127" s="42"/>
      <c r="O127" s="2"/>
      <c r="P127" s="49"/>
      <c r="Q127" s="49"/>
      <c r="R127" s="49"/>
      <c r="S127" s="2"/>
    </row>
    <row r="128" spans="1:19" x14ac:dyDescent="0.25">
      <c r="A128" s="2"/>
      <c r="B128" s="2"/>
      <c r="C128" s="2"/>
      <c r="D128" s="1"/>
      <c r="E128" s="2"/>
      <c r="F128" s="2"/>
      <c r="G128" s="2"/>
      <c r="H128" s="2"/>
      <c r="I128" s="119"/>
      <c r="J128" s="2"/>
      <c r="K128" s="2"/>
      <c r="L128" s="2"/>
      <c r="M128" s="2"/>
      <c r="N128" s="2"/>
      <c r="O128" s="2"/>
      <c r="P128" s="49"/>
      <c r="Q128" s="49"/>
      <c r="R128" s="49"/>
      <c r="S128" s="2"/>
    </row>
    <row r="129" spans="1:19" x14ac:dyDescent="0.25">
      <c r="A129" s="2"/>
      <c r="B129" s="38"/>
      <c r="C129" s="38"/>
      <c r="D129" s="38"/>
      <c r="E129" s="39"/>
      <c r="F129" s="39"/>
      <c r="G129" s="39"/>
      <c r="H129" s="39"/>
      <c r="I129" s="118"/>
      <c r="J129" s="2"/>
      <c r="K129" s="191"/>
      <c r="L129" s="191"/>
      <c r="M129" s="1"/>
      <c r="N129" s="2"/>
      <c r="O129" s="2"/>
      <c r="P129" s="49"/>
      <c r="Q129" s="49"/>
      <c r="R129" s="49"/>
      <c r="S129" s="2"/>
    </row>
    <row r="130" spans="1:19" x14ac:dyDescent="0.25">
      <c r="A130" s="3"/>
      <c r="B130" s="38"/>
      <c r="C130" s="38"/>
      <c r="D130" s="38"/>
      <c r="E130" s="38"/>
      <c r="F130" s="38"/>
      <c r="G130" s="38"/>
      <c r="H130" s="38"/>
      <c r="I130" s="118"/>
      <c r="J130" s="38"/>
      <c r="K130" s="38"/>
      <c r="L130" s="38"/>
      <c r="M130" s="38"/>
      <c r="N130" s="3"/>
      <c r="O130" s="3"/>
      <c r="P130" s="4"/>
      <c r="Q130" s="4"/>
      <c r="R130" s="4"/>
      <c r="S130" s="3"/>
    </row>
    <row r="131" spans="1:19" x14ac:dyDescent="0.25">
      <c r="A131" s="3"/>
      <c r="B131" s="2"/>
      <c r="C131" s="2"/>
      <c r="D131" s="1"/>
      <c r="E131" s="2"/>
      <c r="F131" s="2"/>
      <c r="G131" s="2"/>
      <c r="H131" s="2"/>
      <c r="I131" s="119"/>
      <c r="J131" s="2"/>
      <c r="K131" s="2"/>
      <c r="L131" s="3"/>
      <c r="M131" s="1"/>
      <c r="N131" s="3"/>
      <c r="O131" s="3"/>
      <c r="P131" s="4"/>
      <c r="Q131" s="4"/>
      <c r="R131" s="4"/>
      <c r="S131" s="3"/>
    </row>
    <row r="132" spans="1:19" x14ac:dyDescent="0.25">
      <c r="A132" s="3"/>
      <c r="B132" s="2"/>
      <c r="C132" s="2"/>
      <c r="D132" s="1"/>
      <c r="E132" s="2"/>
      <c r="F132" s="2"/>
      <c r="G132" s="2"/>
      <c r="H132" s="2"/>
      <c r="I132" s="119"/>
      <c r="J132" s="2"/>
      <c r="K132" s="83"/>
      <c r="L132" s="83"/>
      <c r="M132" s="1"/>
      <c r="N132" s="3"/>
      <c r="O132" s="3"/>
      <c r="P132" s="4"/>
      <c r="Q132" s="4"/>
      <c r="R132" s="4"/>
      <c r="S132" s="3"/>
    </row>
    <row r="133" spans="1:19" x14ac:dyDescent="0.25">
      <c r="A133" s="1"/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"/>
      <c r="N133" s="1"/>
      <c r="O133" s="1"/>
      <c r="P133" s="1"/>
      <c r="Q133" s="1"/>
      <c r="R133" s="1"/>
      <c r="S133" s="1"/>
    </row>
  </sheetData>
  <mergeCells count="82">
    <mergeCell ref="A92:C92"/>
    <mergeCell ref="A42:A60"/>
    <mergeCell ref="K64:K72"/>
    <mergeCell ref="K40:K41"/>
    <mergeCell ref="K62:K63"/>
    <mergeCell ref="A73:A79"/>
    <mergeCell ref="D73:D76"/>
    <mergeCell ref="E73:E76"/>
    <mergeCell ref="K46:K47"/>
    <mergeCell ref="J88:J89"/>
    <mergeCell ref="A90:B90"/>
    <mergeCell ref="K88:K89"/>
    <mergeCell ref="A91:S91"/>
    <mergeCell ref="S32:S89"/>
    <mergeCell ref="D42:D58"/>
    <mergeCell ref="E42:E58"/>
    <mergeCell ref="E100:E102"/>
    <mergeCell ref="A93:A94"/>
    <mergeCell ref="D93:D95"/>
    <mergeCell ref="E93:E95"/>
    <mergeCell ref="L103:L105"/>
    <mergeCell ref="L100:L102"/>
    <mergeCell ref="A96:B96"/>
    <mergeCell ref="A97:S97"/>
    <mergeCell ref="D100:D102"/>
    <mergeCell ref="S98:S99"/>
    <mergeCell ref="A99:B99"/>
    <mergeCell ref="K100:K102"/>
    <mergeCell ref="A98:C98"/>
    <mergeCell ref="K94:K95"/>
    <mergeCell ref="A106:A118"/>
    <mergeCell ref="K125:M125"/>
    <mergeCell ref="K129:L129"/>
    <mergeCell ref="E106:E118"/>
    <mergeCell ref="B133:L133"/>
    <mergeCell ref="L106:L118"/>
    <mergeCell ref="A119:B119"/>
    <mergeCell ref="A120:S120"/>
    <mergeCell ref="S121:S122"/>
    <mergeCell ref="A121:B121"/>
    <mergeCell ref="A122:B122"/>
    <mergeCell ref="S100:S118"/>
    <mergeCell ref="A103:A105"/>
    <mergeCell ref="D103:D105"/>
    <mergeCell ref="E103:E105"/>
    <mergeCell ref="K103:K105"/>
    <mergeCell ref="K106:K118"/>
    <mergeCell ref="D106:D118"/>
    <mergeCell ref="A100:A102"/>
    <mergeCell ref="A17:A19"/>
    <mergeCell ref="K55:K56"/>
    <mergeCell ref="D64:D69"/>
    <mergeCell ref="A22:A23"/>
    <mergeCell ref="A25:A26"/>
    <mergeCell ref="A27:A28"/>
    <mergeCell ref="E64:E69"/>
    <mergeCell ref="A30:B30"/>
    <mergeCell ref="A31:S31"/>
    <mergeCell ref="K36:K37"/>
    <mergeCell ref="A32:A37"/>
    <mergeCell ref="D32:D37"/>
    <mergeCell ref="E32:E37"/>
    <mergeCell ref="K85:K87"/>
    <mergeCell ref="J77:J78"/>
    <mergeCell ref="K74:K75"/>
    <mergeCell ref="J85:J87"/>
    <mergeCell ref="A1:S1"/>
    <mergeCell ref="A2:B2"/>
    <mergeCell ref="A3:B3"/>
    <mergeCell ref="A4:S4"/>
    <mergeCell ref="A5:A6"/>
    <mergeCell ref="A20:A21"/>
    <mergeCell ref="A7:A8"/>
    <mergeCell ref="A9:A10"/>
    <mergeCell ref="A11:A12"/>
    <mergeCell ref="A13:A14"/>
    <mergeCell ref="A15:A16"/>
    <mergeCell ref="K32:K35"/>
    <mergeCell ref="J83:J84"/>
    <mergeCell ref="A64:A69"/>
    <mergeCell ref="B46:B47"/>
    <mergeCell ref="K83:K84"/>
  </mergeCells>
  <printOptions horizontalCentered="1"/>
  <pageMargins left="0.2" right="0.2" top="0.5" bottom="0.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7САР</vt:lpstr>
      <vt:lpstr>Sheet4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Гүрбадам.Б ЦЕГ, СХГ</dc:creator>
  <cp:lastModifiedBy>Spinx</cp:lastModifiedBy>
  <cp:lastPrinted>2015-07-29T04:02:27Z</cp:lastPrinted>
  <dcterms:created xsi:type="dcterms:W3CDTF">2015-03-09T02:45:16Z</dcterms:created>
  <dcterms:modified xsi:type="dcterms:W3CDTF">2015-08-13T21:17:26Z</dcterms:modified>
</cp:coreProperties>
</file>