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16275" windowHeight="7485" activeTab="1"/>
  </bookViews>
  <sheets>
    <sheet name="орлого зарлага" sheetId="1" r:id="rId1"/>
    <sheet name="гүйцэтгэлийн мэдээ" sheetId="2" r:id="rId2"/>
    <sheet name="өглөг авлага" sheetId="3" r:id="rId3"/>
  </sheets>
  <calcPr calcId="144525"/>
</workbook>
</file>

<file path=xl/calcChain.xml><?xml version="1.0" encoding="utf-8"?>
<calcChain xmlns="http://schemas.openxmlformats.org/spreadsheetml/2006/main">
  <c r="H52" i="3" l="1"/>
  <c r="H51" i="3"/>
  <c r="H15" i="3"/>
  <c r="H8" i="3" s="1"/>
  <c r="H10" i="3"/>
  <c r="G8" i="3"/>
  <c r="F8" i="3"/>
  <c r="E118" i="2"/>
  <c r="E110" i="2"/>
  <c r="E113" i="2" s="1"/>
  <c r="D110" i="2"/>
  <c r="C110" i="2"/>
  <c r="B110" i="2"/>
  <c r="B107" i="2"/>
  <c r="B106" i="2" s="1"/>
  <c r="B105" i="2" s="1"/>
  <c r="E106" i="2"/>
  <c r="D106" i="2"/>
  <c r="C106" i="2"/>
  <c r="E105" i="2"/>
  <c r="C105" i="2"/>
  <c r="E86" i="2"/>
  <c r="C86" i="2"/>
  <c r="E84" i="2"/>
  <c r="E79" i="2"/>
  <c r="E76" i="2"/>
  <c r="D76" i="2"/>
  <c r="C76" i="2"/>
  <c r="B76" i="2"/>
  <c r="E70" i="2"/>
  <c r="D70" i="2"/>
  <c r="C70" i="2"/>
  <c r="B70" i="2"/>
  <c r="E68" i="2"/>
  <c r="D68" i="2"/>
  <c r="C68" i="2"/>
  <c r="C67" i="2" s="1"/>
  <c r="B68" i="2"/>
  <c r="B67" i="2" s="1"/>
  <c r="E67" i="2"/>
  <c r="D67" i="2"/>
  <c r="E64" i="2"/>
  <c r="D64" i="2"/>
  <c r="C64" i="2"/>
  <c r="B64" i="2"/>
  <c r="E55" i="2"/>
  <c r="D55" i="2"/>
  <c r="C55" i="2"/>
  <c r="B55" i="2"/>
  <c r="E51" i="2"/>
  <c r="D51" i="2"/>
  <c r="C51" i="2"/>
  <c r="B51" i="2"/>
  <c r="E46" i="2"/>
  <c r="D46" i="2"/>
  <c r="C46" i="2"/>
  <c r="B46" i="2"/>
  <c r="E42" i="2"/>
  <c r="D42" i="2"/>
  <c r="C42" i="2"/>
  <c r="B42" i="2"/>
  <c r="E36" i="2"/>
  <c r="D36" i="2"/>
  <c r="C36" i="2"/>
  <c r="B36" i="2"/>
  <c r="E31" i="2"/>
  <c r="D31" i="2"/>
  <c r="C31" i="2"/>
  <c r="B31" i="2"/>
  <c r="E25" i="2"/>
  <c r="D25" i="2"/>
  <c r="C25" i="2"/>
  <c r="B25" i="2"/>
  <c r="E20" i="2"/>
  <c r="D20" i="2"/>
  <c r="D19" i="2" s="1"/>
  <c r="D18" i="2" s="1"/>
  <c r="D17" i="2" s="1"/>
  <c r="D16" i="2" s="1"/>
  <c r="C20" i="2"/>
  <c r="C19" i="2" s="1"/>
  <c r="B20" i="2"/>
  <c r="B19" i="2" s="1"/>
  <c r="E19" i="2"/>
  <c r="E18" i="2"/>
  <c r="E17" i="2"/>
  <c r="E16" i="2"/>
  <c r="E12" i="2"/>
  <c r="D12" i="2"/>
  <c r="C12" i="2"/>
  <c r="B12" i="2"/>
  <c r="E10" i="2"/>
  <c r="D10" i="2"/>
  <c r="D105" i="2" s="1"/>
  <c r="C10" i="2"/>
  <c r="B10" i="2"/>
  <c r="B8" i="2"/>
  <c r="E7" i="2"/>
  <c r="D7" i="2"/>
  <c r="D6" i="2" s="1"/>
  <c r="C7" i="2"/>
  <c r="C6" i="2" s="1"/>
  <c r="B7" i="2"/>
  <c r="E6" i="2"/>
  <c r="B6" i="2"/>
  <c r="B18" i="2" l="1"/>
  <c r="B17" i="2" s="1"/>
  <c r="B16" i="2" s="1"/>
  <c r="C18" i="2"/>
  <c r="C17" i="2" s="1"/>
  <c r="C16" i="2" s="1"/>
</calcChain>
</file>

<file path=xl/sharedStrings.xml><?xml version="1.0" encoding="utf-8"?>
<sst xmlns="http://schemas.openxmlformats.org/spreadsheetml/2006/main" count="324" uniqueCount="288">
  <si>
    <t>Шилэн дансны цахим хуудсанд тавигдах мэдээллийн агуулга,</t>
  </si>
  <si>
    <t xml:space="preserve">нийтлэг стандартыг тогтоох тухай журмын 9-р хавсралт </t>
  </si>
  <si>
    <t>Төсвийн ерөнхийлэн захирагч: Цагдаагийн ерөнхий газар</t>
  </si>
  <si>
    <t>Төсвийн захирагчийн нэр: Санхүүгийн хангамжийн газар</t>
  </si>
  <si>
    <t xml:space="preserve">                      Дансны дугаар</t>
  </si>
  <si>
    <t>Цалингийн зардлаас бусад 5 сая төгрөгөөс дээш 
үнийн дүн бүхий орлого зарлагын 2015 оны 10 сарын мөнгөн гүйлгээ</t>
  </si>
  <si>
    <t>Огноо</t>
  </si>
  <si>
    <t xml:space="preserve">Харилцагч байгууллага </t>
  </si>
  <si>
    <t xml:space="preserve">орлого </t>
  </si>
  <si>
    <t xml:space="preserve">зарлага </t>
  </si>
  <si>
    <t xml:space="preserve">Гүйлгээний утга </t>
  </si>
  <si>
    <t>Б.Ганзориг</t>
  </si>
  <si>
    <t>Томилолтын зардал</t>
  </si>
  <si>
    <t>Стар интер Трейд ХХК</t>
  </si>
  <si>
    <t>Хїнсний материалын їнэ</t>
  </si>
  <si>
    <t>Ди Эй Эс Юу констракшн ХХК</t>
  </si>
  <si>
    <t>Хїч спорт хорооны дээврийн засвар</t>
  </si>
  <si>
    <t>Анар сан ХХК</t>
  </si>
  <si>
    <t xml:space="preserve">Хїч спорт хорооны гадна фасадын засвар </t>
  </si>
  <si>
    <t>МБГ-ын 2-р байрны засварт</t>
  </si>
  <si>
    <t>Мэдээлэл холбооны сїлжээ ХХК</t>
  </si>
  <si>
    <t>Сувгийн тїрээс 9 сар</t>
  </si>
  <si>
    <t>Ирмїїн Їйлс ХХК</t>
  </si>
  <si>
    <t>ЦЕГ-ын нэгдсэн ШУШтабын урсгал засвар</t>
  </si>
  <si>
    <t>Топика ХХК</t>
  </si>
  <si>
    <t>Нэгдсэн шуурхай удирдлагын штабын урсгал  засвар</t>
  </si>
  <si>
    <t>Баян хан хайрхан трейд</t>
  </si>
  <si>
    <t>Ц/А-ын өвлийн гутлын үлдэгдэл төлбөр</t>
  </si>
  <si>
    <t>Гаалийн ерєнхий газар</t>
  </si>
  <si>
    <t>Гаалийн татвар/хувцас/- 0333904</t>
  </si>
  <si>
    <t>Хазаарбат ХХК</t>
  </si>
  <si>
    <t>Нїїрсний їнэ урьдчилгаа Гэрээ№83</t>
  </si>
  <si>
    <t>Цагийн аяс ХХК</t>
  </si>
  <si>
    <t>Нїїрсний їнэ урьдчилгаа Гэрээ №85</t>
  </si>
  <si>
    <t>Нийслэлийн засаг даргын тамгын газар</t>
  </si>
  <si>
    <t>Наадмын санхїїжилтын їлдэгдэл</t>
  </si>
  <si>
    <t>Сангийн яам</t>
  </si>
  <si>
    <t>Мөнх єргєє ХХК  цагдаагийн кобаны санхїїжилт</t>
  </si>
  <si>
    <t>Шандаст хонгор ХХК цагдаагийн  кобаны санхїїжилт</t>
  </si>
  <si>
    <t>Шандаст хонгор ХХК цагдаагийн кобаны санхїүжилт</t>
  </si>
  <si>
    <t>Орд харш ХХК  цагдаагийн  кобаны санхїїжилт</t>
  </si>
  <si>
    <t>Самосон ХХК цагдаагийн  кобаны санхүүжилт</t>
  </si>
  <si>
    <t>Тусгай хэрэгсэлийн санхүүжилт</t>
  </si>
  <si>
    <t>Тусгай хэрэгслийн санхүүжилт</t>
  </si>
  <si>
    <t>Нийслэлийн ємчийн харилцааны газар</t>
  </si>
  <si>
    <t>Газрын тєлбєр ХГ-3 газар 1333012/0189</t>
  </si>
  <si>
    <t>Шанданст хонгор ХХК</t>
  </si>
  <si>
    <t>Баянхонгор аймаг Галуут сумын цагдаагийн кобаны санхїїжилт</t>
  </si>
  <si>
    <t>Самосон ХХК</t>
  </si>
  <si>
    <t>Завхан аймаг Цагаанхайрхан сумын цагдаагийн кобаны санхїїжилт</t>
  </si>
  <si>
    <t>Орд харш ХХК</t>
  </si>
  <si>
    <t>ГАА-н Шарга сумын цагдаагийн кобаны санхїїжилт</t>
  </si>
  <si>
    <t>Баянхонгор аймаг Баянбулаг сумын цагдаагийн кабоны  санхїїжилт</t>
  </si>
  <si>
    <t>Мєнх єргєє ХХК</t>
  </si>
  <si>
    <t>Хєвсгєл аймаг Тїнэл сум цагдаагийн кобоны санхїїжилт</t>
  </si>
  <si>
    <t>ДОЭН ХХК</t>
  </si>
  <si>
    <t>Гэрээ№ 78 Аяны гудас</t>
  </si>
  <si>
    <t>Бродэр мэрчантс ХХК</t>
  </si>
  <si>
    <t>Гэрээ №61 ТАГ-ын хувцас урьдчилгаа</t>
  </si>
  <si>
    <t>Зорбиом ХХК</t>
  </si>
  <si>
    <t xml:space="preserve">Гэрээ №15 Євлийн хїрэм урьдчилгаа </t>
  </si>
  <si>
    <t>Сувгийн тїрээс 10 сар</t>
  </si>
  <si>
    <t>Гэрээ№12  халаасны уут  эвэр товч</t>
  </si>
  <si>
    <t>ТАГ-ын хувцас  гэрээ№61</t>
  </si>
  <si>
    <t>Євлийн хїрэм ємд  №16</t>
  </si>
  <si>
    <t xml:space="preserve">Данс андуурч орсон </t>
  </si>
  <si>
    <t>Баянбурханхайрхан ХХК</t>
  </si>
  <si>
    <t>Данс андуурч орсон гүйлгээг залруулав</t>
  </si>
  <si>
    <t>Сангийн яам-ХЗЯ***</t>
  </si>
  <si>
    <t xml:space="preserve">Тусгай хэрэгсэлийн їнэ     </t>
  </si>
  <si>
    <t>Петро стар ХХК</t>
  </si>
  <si>
    <t>Тослох материалын їнэ</t>
  </si>
  <si>
    <t>0369628 Тусгай хэрэгслийн гаалийн татвар</t>
  </si>
  <si>
    <t>СЭБОЦЭ ХХК</t>
  </si>
  <si>
    <t>наадмын хэв журмын хамгаалалттын зардал / машины дугуй/</t>
  </si>
  <si>
    <t xml:space="preserve">                       САНХҮҮ ХАНГАМЖИЙН ГАЗАР</t>
  </si>
  <si>
    <t>САНХҮҮ ХАНГАМЖИЙН ГАЗРЫН ТӨСВИЙН ГҮЙЦЭТГЭЛИЙН 2015 ОНЫ ЭХНИЙ                                                                                             10 САРЫН  МЭДЭЭ</t>
  </si>
  <si>
    <t>Үзүүлэлт</t>
  </si>
  <si>
    <t>Төлөвлөгөө /жилээр/</t>
  </si>
  <si>
    <t>Төлөвлөгөө /өссөн дүнгээр/</t>
  </si>
  <si>
    <t>Зарцуулах эрх /өссөн дүнгээр/</t>
  </si>
  <si>
    <t>Гүйцэтгэл /өссөн дүнгээр/</t>
  </si>
  <si>
    <t>Мөнгөн хөрөнгийн 2015 оны 01 -р сарын 01-ний үлдэгдэл</t>
  </si>
  <si>
    <t xml:space="preserve">                 ЗАРДЛЫГ САНХЇЇЖЇЇЛЭХ ЭХ ЇЇСВЭР</t>
  </si>
  <si>
    <t xml:space="preserve">                      Улсын тєсвєєс санхїїжих</t>
  </si>
  <si>
    <t xml:space="preserve">                                          Улсын тєсвєєс санхїїжих</t>
  </si>
  <si>
    <t xml:space="preserve">                                          Хөрөнгө оруулалтын санхїїжих</t>
  </si>
  <si>
    <t xml:space="preserve">                      Нийгмийн даатгалын сангийн тєсвєєс санхїїжих</t>
  </si>
  <si>
    <t xml:space="preserve">                                          Эрїїл мэндийн даатгалын сангаас санхїїжих</t>
  </si>
  <si>
    <t xml:space="preserve">                      Тєсєвт байгууллагын їйл ажиллагаанаас</t>
  </si>
  <si>
    <t xml:space="preserve">                                          Їндсэн їйл ажиллагааны орлогоос санхїїжих</t>
  </si>
  <si>
    <t xml:space="preserve">                                          Туслах їйл ажиллагааны орлогоос санхїїжих</t>
  </si>
  <si>
    <t xml:space="preserve">                                          Нэр данс зөрүүтэй орлого</t>
  </si>
  <si>
    <t xml:space="preserve">     I.  НИЙТ ЗАРЛАГА ба ЦЭВЭР ЗЭЭЛИЙН ДЇН</t>
  </si>
  <si>
    <t xml:space="preserve">                 НИЙТ ЗАРЛАГА ба ЦЭВЭР ЗЭЭЛИЙН ДЇН</t>
  </si>
  <si>
    <t xml:space="preserve">                      УРСГАЛ ЗАРДАЛ</t>
  </si>
  <si>
    <t xml:space="preserve">                           БАРАА, ЇЙЛЧИЛГЭЭНИЙ ЗАРДАЛ</t>
  </si>
  <si>
    <t xml:space="preserve">                                Цалин, хєлс болон нэмэгдэл урамшил</t>
  </si>
  <si>
    <t xml:space="preserve">                                          Їндсэн цалин</t>
  </si>
  <si>
    <t xml:space="preserve">                                          Нэмэгдэл</t>
  </si>
  <si>
    <t xml:space="preserve">                                          Унаа хоолны Хєнгєлєлт</t>
  </si>
  <si>
    <t xml:space="preserve">                                          Гэрээт ажлын цалин</t>
  </si>
  <si>
    <t xml:space="preserve">                                Ажил олгогчоос нийгмийн даатгалд тєлєх шимтгэл</t>
  </si>
  <si>
    <t xml:space="preserve">                                          Тэтгэврийн даатгал</t>
  </si>
  <si>
    <t xml:space="preserve">                                          Тэтгэмжийн даатгал</t>
  </si>
  <si>
    <t xml:space="preserve">                                          ЇОМШ-ний даатгал</t>
  </si>
  <si>
    <t xml:space="preserve">                                          Ажилгїйдлийн даатгал</t>
  </si>
  <si>
    <t xml:space="preserve">                                          Эрїїл мэндийн даатгал</t>
  </si>
  <si>
    <t xml:space="preserve">                                Байр ашиглалттай холбоотой тогтмол зардал</t>
  </si>
  <si>
    <t xml:space="preserve">                                          Гэрэл, цахилгаан</t>
  </si>
  <si>
    <t xml:space="preserve">                                          Тїлш, халаалт</t>
  </si>
  <si>
    <t xml:space="preserve">                                          Цэвэр, бохир ус</t>
  </si>
  <si>
    <t xml:space="preserve">                                          Байрны тїрээс</t>
  </si>
  <si>
    <t xml:space="preserve">                                Хангамж, бараа материалын зардал</t>
  </si>
  <si>
    <t xml:space="preserve">                                          Бичиг хэрэг</t>
  </si>
  <si>
    <t xml:space="preserve">                                          Тээвэр, шатахуун</t>
  </si>
  <si>
    <t xml:space="preserve">                                          Шуудан, холбоо, интернэтийн тєлбєр</t>
  </si>
  <si>
    <t xml:space="preserve">                                          Ном, хэвлэл</t>
  </si>
  <si>
    <t xml:space="preserve">                                          Бага їнэтэй, тїргэн элэгдэх, ахуйн эд зїйлс</t>
  </si>
  <si>
    <t xml:space="preserve">                                Нормативт зардал</t>
  </si>
  <si>
    <t xml:space="preserve">                                          Эм, бэлдмэл, эмнэлгийн хэрэгсэл</t>
  </si>
  <si>
    <t xml:space="preserve">                                          Хоол, хїнс</t>
  </si>
  <si>
    <t xml:space="preserve">                                          Нормын хувцас, зєєлєн эдлэл</t>
  </si>
  <si>
    <t xml:space="preserve">                                Эд хогшил, урсгал засварын зардал</t>
  </si>
  <si>
    <t xml:space="preserve">                                          Багаж, техник, хэрэгсэл</t>
  </si>
  <si>
    <t xml:space="preserve">                                          Тавилга</t>
  </si>
  <si>
    <t xml:space="preserve">                                          Хєдєлмєр хамгааллын хэрэглэл</t>
  </si>
  <si>
    <t xml:space="preserve">                                          Урсгал засвар</t>
  </si>
  <si>
    <t xml:space="preserve">                                Томилолт, зочны зардал</t>
  </si>
  <si>
    <t xml:space="preserve">                                          Гадаад албан томилолт</t>
  </si>
  <si>
    <t xml:space="preserve">                                          Дотоод албан томилолт</t>
  </si>
  <si>
    <t xml:space="preserve">                                          Зочин тєлєєлєгч хїлээн авах</t>
  </si>
  <si>
    <t xml:space="preserve">                                Бусдаар гїйцэтгїїлсэн ажил, їйлчилгээний тєлбєр, хураамж</t>
  </si>
  <si>
    <t xml:space="preserve">                                          Бусдаар гїйцэтгїїлсэн бусад нийтлэг ажил, їйлчилгээний тєлбєр, хураамж</t>
  </si>
  <si>
    <t xml:space="preserve">                                          Аудит, баталгаажуулалт, зэрэглэл тогтоох</t>
  </si>
  <si>
    <t xml:space="preserve">                                          Даатгалын їйлчилгээ</t>
  </si>
  <si>
    <t xml:space="preserve">                                          Тээврийн хэрэгслийн татвар</t>
  </si>
  <si>
    <t xml:space="preserve">                                          Тээврийн хэрэгслийн оношлогоо</t>
  </si>
  <si>
    <t xml:space="preserve">                                          Мэдээллийн технологийн їйлчилгээ</t>
  </si>
  <si>
    <t xml:space="preserve">                                          Газрын тєлбєр</t>
  </si>
  <si>
    <t xml:space="preserve">                                          Улсын мэдээллийн маягт хэвлэх, бэлтгэх</t>
  </si>
  <si>
    <t xml:space="preserve">                                Бараа їйлчилгээний бусад зардал</t>
  </si>
  <si>
    <t xml:space="preserve">                                          Бараа їйлчилгээний бусад зардал</t>
  </si>
  <si>
    <t xml:space="preserve">                                          Хичээл їйлдвэрлэлийн дадлага хийх</t>
  </si>
  <si>
    <t xml:space="preserve">                           УРСГАЛ ШИЛЖЇЇЛЭГ</t>
  </si>
  <si>
    <t xml:space="preserve">                                Засгийн газрын урсгал шилжїїлэг</t>
  </si>
  <si>
    <t xml:space="preserve">                                          Засгийн газрын гадаад шилжїїлэг</t>
  </si>
  <si>
    <t xml:space="preserve">                                Бусад урсгал шилжїїлэг</t>
  </si>
  <si>
    <t xml:space="preserve">                                          Бусад Ажил олгогчоос олгох бусад тэтгэмж, урамшуулал</t>
  </si>
  <si>
    <t xml:space="preserve">                                          Тєрєєс иргэдэд олгох тэтгэмж, урамшуулал</t>
  </si>
  <si>
    <t xml:space="preserve">                                          Тэтгэвэрт гарахад олгох нэг удаагийн мєнгєн тэтгэмж</t>
  </si>
  <si>
    <t xml:space="preserve">                                          Хєдєє орон нутагт тогтвор суурьшилтай ажилласан албан хаагчдад тєрєєс їзїїлэх дэмжлэг</t>
  </si>
  <si>
    <t xml:space="preserve">                                          Нэг удаагийн тэтгэмж, шагнал урамшуулал</t>
  </si>
  <si>
    <t xml:space="preserve">                      ХЄРЄНГИЙН ЗАРДАЛ</t>
  </si>
  <si>
    <t xml:space="preserve">                                          Барилга байгууламж</t>
  </si>
  <si>
    <t xml:space="preserve">                                          Тоног тєхєєрємж</t>
  </si>
  <si>
    <t>Мөнгөн хөрөнгийн 2015 оны 09 -р сарын 30-ний үлдэгдэл</t>
  </si>
  <si>
    <t>Харилцах дансны үлдэгдэл</t>
  </si>
  <si>
    <t>ЖМС /касс/ үлдэгдэл</t>
  </si>
  <si>
    <t>Байгууллагаас авах авлагын эцсийн үлдэгдэл</t>
  </si>
  <si>
    <t>Байгууллагад төлөх өглөгийн эцсийн үлдэгдэл</t>
  </si>
  <si>
    <t xml:space="preserve">                      БАЙГУУЛЛАГЫН ТОО</t>
  </si>
  <si>
    <t xml:space="preserve">                                          Тєсвийн байгууллага</t>
  </si>
  <si>
    <t xml:space="preserve">                      АЖИЛЛАГСАДЫН ТОО</t>
  </si>
  <si>
    <t xml:space="preserve">                                          Удирдах ажилтан</t>
  </si>
  <si>
    <t xml:space="preserve">                                          Гїйцэтгэх ажилтан</t>
  </si>
  <si>
    <t xml:space="preserve">                                          Їйлчлэх ажилтан</t>
  </si>
  <si>
    <t xml:space="preserve">                                          Гэрээт ажилтан</t>
  </si>
  <si>
    <t xml:space="preserve">                                                                          САНХҮҮ ХАНГАМЖИЙН ГАЗАР</t>
  </si>
  <si>
    <t xml:space="preserve">                                          Нэр данс зөрүү</t>
  </si>
  <si>
    <t xml:space="preserve">           Санхүү хангамжийн газрын 2015  оны 10 сарын  аâëàãà, ºãëºãèéí äýëãýðýíã¿é ìýäýý</t>
  </si>
  <si>
    <t xml:space="preserve">Код-Хөтөлбөрийн нэр </t>
  </si>
  <si>
    <t>Код-Арга хэмжээний нэр</t>
  </si>
  <si>
    <t>Эдийн засгийн ангилал код</t>
  </si>
  <si>
    <r>
      <t>2015 îíû</t>
    </r>
    <r>
      <rPr>
        <b/>
        <sz val="8"/>
        <rFont val="Arial Mon"/>
        <family val="2"/>
      </rPr>
      <t xml:space="preserve"> 10</t>
    </r>
    <r>
      <rPr>
        <sz val="8"/>
        <rFont val="Arial Mon"/>
        <family val="2"/>
      </rPr>
      <t>-ð ñàðûí ýõíèé ¿ëäýãäýë</t>
    </r>
  </si>
  <si>
    <t>Õàñàõ: òóõàéí ñàðä òºëºãäñºí ºãëºã, àâëàãà</t>
  </si>
  <si>
    <t>Íýìýõ: òóõàéí ñàðä øèíýýð ¿¿ññýí ºãëºã, àâëàãà</t>
  </si>
  <si>
    <t>2015 îíû 10-ð ñàðûí ýöñèéí ¿ëäýãäýë</t>
  </si>
  <si>
    <t>Код</t>
  </si>
  <si>
    <t>Эдийн засгийн ангилал</t>
  </si>
  <si>
    <t>Íèéò ä¿í                            /à-á+â=ä+å+¸/</t>
  </si>
  <si>
    <t xml:space="preserve">¯¿íýýñ: 31-60 õîíîã </t>
  </si>
  <si>
    <t xml:space="preserve">61-120 õîíîã </t>
  </si>
  <si>
    <t>121 õîíîãîîñ äýýø</t>
  </si>
  <si>
    <t>à</t>
  </si>
  <si>
    <t>á</t>
  </si>
  <si>
    <t>â</t>
  </si>
  <si>
    <t>ã</t>
  </si>
  <si>
    <t>ä</t>
  </si>
  <si>
    <t>å</t>
  </si>
  <si>
    <t>¸</t>
  </si>
  <si>
    <t>Íèéò àâëàãà</t>
  </si>
  <si>
    <t>Íèéò ºãëºã</t>
  </si>
  <si>
    <t xml:space="preserve">¯¿íýýñ: </t>
  </si>
  <si>
    <t xml:space="preserve">Үндсэн цалин </t>
  </si>
  <si>
    <t>210102</t>
  </si>
  <si>
    <t>Нэмэгдэл</t>
  </si>
  <si>
    <t>210103</t>
  </si>
  <si>
    <t xml:space="preserve">Унаа хоолны хөнгөлөлт </t>
  </si>
  <si>
    <t>210104</t>
  </si>
  <si>
    <t xml:space="preserve">Урамшуулал </t>
  </si>
  <si>
    <t>210105</t>
  </si>
  <si>
    <t>Гэрээт ажлын хөлс</t>
  </si>
  <si>
    <t xml:space="preserve"> Нийгмийн даатгалын шимтгэл</t>
  </si>
  <si>
    <t>210301</t>
  </si>
  <si>
    <t>Гэрэл, цахилгаан</t>
  </si>
  <si>
    <t>210302</t>
  </si>
  <si>
    <t>Түлш, халаалт</t>
  </si>
  <si>
    <t>210303</t>
  </si>
  <si>
    <t>Цэвэр, бохир ус</t>
  </si>
  <si>
    <t>210304</t>
  </si>
  <si>
    <t>Байрны түрээс</t>
  </si>
  <si>
    <t>210401</t>
  </si>
  <si>
    <t>Бичиг хэрэг</t>
  </si>
  <si>
    <t>210402</t>
  </si>
  <si>
    <t>Тээвэр, шатахуун</t>
  </si>
  <si>
    <t>210403</t>
  </si>
  <si>
    <t>Шуудан, холбоо, интернэтийн төлбөр</t>
  </si>
  <si>
    <t>210404</t>
  </si>
  <si>
    <t>Ном, хэвлэл</t>
  </si>
  <si>
    <t>210405</t>
  </si>
  <si>
    <t>Хог хаягдал зайлуулах, хортон мэрэгчдийн устгал, ариутгал</t>
  </si>
  <si>
    <t>210406</t>
  </si>
  <si>
    <t>Бага үнэтэй, түргэн элэгдэх, ахуйн эд зүйлс</t>
  </si>
  <si>
    <t>210501</t>
  </si>
  <si>
    <t>Эм, бэлдмэл, эмнэлгийн хэрэгсэл</t>
  </si>
  <si>
    <t>210502</t>
  </si>
  <si>
    <t>Хоол, хүнс</t>
  </si>
  <si>
    <t>210503</t>
  </si>
  <si>
    <t>Нормын хувцас, зөөлөн эдлэл</t>
  </si>
  <si>
    <t>210601</t>
  </si>
  <si>
    <t>Багаж, техник, хэрэгсэл</t>
  </si>
  <si>
    <t>210602</t>
  </si>
  <si>
    <t>Тавилга</t>
  </si>
  <si>
    <t>210603</t>
  </si>
  <si>
    <t>Хөдөлмөр хамгааллын хэрэглэл</t>
  </si>
  <si>
    <t>210604</t>
  </si>
  <si>
    <t>Урсгал засвар</t>
  </si>
  <si>
    <t>210701</t>
  </si>
  <si>
    <t xml:space="preserve"> Гадаад албан томилолт</t>
  </si>
  <si>
    <t>210702</t>
  </si>
  <si>
    <t>Дотоод албан томилолт</t>
  </si>
  <si>
    <t>210703</t>
  </si>
  <si>
    <t>Зочин төлөөлөгч хүлээн авах</t>
  </si>
  <si>
    <t>210801</t>
  </si>
  <si>
    <t>Бусдаар гүйцэтгүүлсэн бусад нийтлэг ажил үйлчилгээний төлбөр хураамж</t>
  </si>
  <si>
    <t>210802</t>
  </si>
  <si>
    <t xml:space="preserve">Аудит, баталгаажуулалт, зэрэглэл тогтоох </t>
  </si>
  <si>
    <t>210803</t>
  </si>
  <si>
    <t>Даатгалын үйлчилгээ</t>
  </si>
  <si>
    <t>210804</t>
  </si>
  <si>
    <t>Тээврийн хэрэгслийн татвар</t>
  </si>
  <si>
    <t>210805</t>
  </si>
  <si>
    <t>Тээврийн хэрэгслийн оношлогоо</t>
  </si>
  <si>
    <t>210806</t>
  </si>
  <si>
    <t>Мэдээлэл, технологийн үйлчилгээ</t>
  </si>
  <si>
    <t>210807</t>
  </si>
  <si>
    <t xml:space="preserve">Газрын төлбөр </t>
  </si>
  <si>
    <t>210808</t>
  </si>
  <si>
    <t>Банк, санхүүгийн байгууллагын үйлчилгээний хураамж</t>
  </si>
  <si>
    <t>210809</t>
  </si>
  <si>
    <t>Улсын мэдээллийн маягт хэвлэх, бэлтгэх</t>
  </si>
  <si>
    <t>210901</t>
  </si>
  <si>
    <t>Бараа үйлчилгээний бусад зардал</t>
  </si>
  <si>
    <t xml:space="preserve">Хичээл үйлдвэрлэлийн дадлага хийх </t>
  </si>
  <si>
    <t>213204</t>
  </si>
  <si>
    <t>Ажил олгогчоос олгох  бусад тэтгэмж, урамшуулал</t>
  </si>
  <si>
    <t>213205</t>
  </si>
  <si>
    <t>Төрөөс иргэдэд олгох тэтгэмж, урамшуулал</t>
  </si>
  <si>
    <t>213206</t>
  </si>
  <si>
    <t>Ээлжийн амралтаар нутаг явах унааны хөнгөлөлт</t>
  </si>
  <si>
    <t>Бусад  нийтлэг АҮТХураамж</t>
  </si>
  <si>
    <t>213207</t>
  </si>
  <si>
    <t>Тэтгэвэрт гарахад олгох нэг удаагийн мөнгөн тэтгэмж</t>
  </si>
  <si>
    <t>213208</t>
  </si>
  <si>
    <t xml:space="preserve">Хөдөө орон нутагт тогтвор суурьшилтай ажилласан албан хаагчдад төрөөс үзүүлэх дэмжлэг </t>
  </si>
  <si>
    <t>213209</t>
  </si>
  <si>
    <t xml:space="preserve">Нэг удаагийн тэтгэмж, шагнал урамшуулал </t>
  </si>
  <si>
    <t>Нэр данс зөрсөн</t>
  </si>
  <si>
    <t>220001</t>
  </si>
  <si>
    <t>Барилга байгууламж</t>
  </si>
  <si>
    <t>221001</t>
  </si>
  <si>
    <t>Их засвар</t>
  </si>
  <si>
    <t>222001</t>
  </si>
  <si>
    <t>Тоног төхөөрөмж</t>
  </si>
  <si>
    <t>223001</t>
  </si>
  <si>
    <t>Бусад хөрөнгө</t>
  </si>
  <si>
    <t>ЦАГДААГИЙН ЕРӨНХИЙ ГАЗРЫН ХӨРӨНГӨ ОРУУЛАЛТЫН 2015 ОНЫ ЭХНИЙ                                                                                             10 САРЫН  МЭДЭЭ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</si>
</sst>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0.0"/>
    <numFmt numFmtId="165" formatCode="_(* #,##0.0_);_(* \(#,##0.0\);_(* &quot;-&quot;??_);_(@_)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sz val="8"/>
      <name val="Sc-Tahoma"/>
      <family val="2"/>
    </font>
    <font>
      <sz val="10"/>
      <name val="Arial Mon"/>
      <family val="2"/>
    </font>
    <font>
      <b/>
      <sz val="11"/>
      <name val="Arial Mon"/>
      <family val="2"/>
    </font>
    <font>
      <sz val="11"/>
      <color theme="1"/>
      <name val="Arial Mon"/>
      <family val="2"/>
    </font>
    <font>
      <sz val="8"/>
      <name val="Arial Mon"/>
      <family val="2"/>
    </font>
    <font>
      <b/>
      <sz val="8"/>
      <color theme="1"/>
      <name val="Arial Mon"/>
      <family val="2"/>
    </font>
    <font>
      <b/>
      <sz val="8"/>
      <name val="Arial Mon"/>
      <family val="2"/>
    </font>
    <font>
      <b/>
      <sz val="11"/>
      <color theme="1"/>
      <name val="Arial Mon"/>
      <family val="2"/>
    </font>
    <font>
      <sz val="8"/>
      <color theme="1"/>
      <name val="Arial Mon"/>
      <family val="2"/>
    </font>
    <font>
      <b/>
      <i/>
      <sz val="8"/>
      <name val="Arial Mon"/>
      <family val="2"/>
    </font>
    <font>
      <b/>
      <sz val="8"/>
      <name val="Arial"/>
      <family val="2"/>
    </font>
    <font>
      <sz val="8"/>
      <name val="Arial"/>
      <family val="2"/>
    </font>
    <font>
      <sz val="10"/>
      <color theme="1"/>
      <name val="Arial Mon"/>
      <family val="2"/>
    </font>
    <font>
      <sz val="10"/>
      <name val="Arial"/>
      <family val="2"/>
    </font>
    <font>
      <b/>
      <sz val="9"/>
      <name val="Arial"/>
      <family val="2"/>
    </font>
    <font>
      <sz val="8"/>
      <color theme="1"/>
      <name val="Calibri"/>
      <family val="2"/>
      <scheme val="minor"/>
    </font>
    <font>
      <sz val="8"/>
      <color rgb="FF0070C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24" fillId="0" borderId="0"/>
    <xf numFmtId="0" fontId="8" fillId="0" borderId="0"/>
  </cellStyleXfs>
  <cellXfs count="102">
    <xf numFmtId="0" fontId="0" fillId="0" borderId="0" xfId="0"/>
    <xf numFmtId="0" fontId="3" fillId="0" borderId="0" xfId="0" applyFont="1"/>
    <xf numFmtId="0" fontId="2" fillId="0" borderId="0" xfId="0" applyFont="1" applyAlignment="1">
      <alignment horizontal="right"/>
    </xf>
    <xf numFmtId="0" fontId="4" fillId="0" borderId="0" xfId="0" applyFont="1" applyAlignment="1"/>
    <xf numFmtId="0" fontId="5" fillId="0" borderId="0" xfId="0" applyFont="1"/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14" fontId="6" fillId="0" borderId="3" xfId="0" applyNumberFormat="1" applyFont="1" applyFill="1" applyBorder="1" applyAlignment="1" applyProtection="1">
      <alignment horizontal="center" vertical="top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0" fontId="6" fillId="0" borderId="3" xfId="0" applyNumberFormat="1" applyFont="1" applyFill="1" applyBorder="1" applyAlignment="1" applyProtection="1">
      <alignment horizontal="right" vertical="top" wrapText="1"/>
    </xf>
    <xf numFmtId="4" fontId="6" fillId="0" borderId="3" xfId="0" applyNumberFormat="1" applyFont="1" applyFill="1" applyBorder="1" applyAlignment="1" applyProtection="1">
      <alignment horizontal="right" vertical="top" wrapText="1"/>
    </xf>
    <xf numFmtId="0" fontId="7" fillId="0" borderId="0" xfId="0" applyNumberFormat="1" applyFont="1" applyFill="1" applyBorder="1" applyAlignment="1" applyProtection="1">
      <alignment horizontal="center" vertical="top" wrapText="1"/>
    </xf>
    <xf numFmtId="0" fontId="7" fillId="0" borderId="0" xfId="0" applyNumberFormat="1" applyFont="1" applyFill="1" applyBorder="1" applyAlignment="1" applyProtection="1">
      <alignment horizontal="left" vertical="top" wrapText="1"/>
    </xf>
    <xf numFmtId="0" fontId="3" fillId="0" borderId="0" xfId="0" applyFont="1" applyBorder="1"/>
    <xf numFmtId="0" fontId="7" fillId="0" borderId="0" xfId="0" applyNumberFormat="1" applyFont="1" applyFill="1" applyBorder="1" applyAlignment="1" applyProtection="1">
      <alignment horizontal="right" vertical="top" wrapText="1"/>
    </xf>
    <xf numFmtId="0" fontId="10" fillId="0" borderId="0" xfId="0" applyFont="1"/>
    <xf numFmtId="0" fontId="11" fillId="0" borderId="2" xfId="0" applyFont="1" applyFill="1" applyBorder="1" applyAlignment="1">
      <alignment horizontal="center" vertical="center" wrapText="1"/>
    </xf>
    <xf numFmtId="43" fontId="11" fillId="0" borderId="2" xfId="1" applyFont="1" applyFill="1" applyBorder="1" applyAlignment="1">
      <alignment horizontal="center" vertical="center" wrapText="1"/>
    </xf>
    <xf numFmtId="0" fontId="10" fillId="0" borderId="0" xfId="0" applyFont="1" applyFill="1"/>
    <xf numFmtId="0" fontId="11" fillId="2" borderId="2" xfId="0" applyFont="1" applyFill="1" applyBorder="1" applyAlignment="1">
      <alignment horizontal="center" vertical="center" wrapText="1"/>
    </xf>
    <xf numFmtId="0" fontId="10" fillId="2" borderId="2" xfId="0" applyFont="1" applyFill="1" applyBorder="1"/>
    <xf numFmtId="43" fontId="12" fillId="2" borderId="2" xfId="1" applyFont="1" applyFill="1" applyBorder="1"/>
    <xf numFmtId="0" fontId="13" fillId="0" borderId="2" xfId="2" applyFont="1" applyBorder="1" applyAlignment="1">
      <alignment wrapText="1"/>
    </xf>
    <xf numFmtId="43" fontId="13" fillId="0" borderId="2" xfId="1" applyFont="1" applyBorder="1" applyAlignment="1"/>
    <xf numFmtId="0" fontId="14" fillId="0" borderId="0" xfId="0" applyFont="1"/>
    <xf numFmtId="0" fontId="11" fillId="0" borderId="2" xfId="2" applyFont="1" applyBorder="1" applyAlignment="1">
      <alignment wrapText="1"/>
    </xf>
    <xf numFmtId="43" fontId="11" fillId="0" borderId="2" xfId="1" applyFont="1" applyBorder="1" applyAlignment="1">
      <alignment wrapText="1"/>
    </xf>
    <xf numFmtId="43" fontId="11" fillId="0" borderId="2" xfId="1" applyFont="1" applyBorder="1" applyAlignment="1"/>
    <xf numFmtId="43" fontId="15" fillId="0" borderId="2" xfId="1" applyFont="1" applyBorder="1"/>
    <xf numFmtId="0" fontId="13" fillId="0" borderId="2" xfId="0" applyFont="1" applyBorder="1" applyAlignment="1">
      <alignment wrapText="1"/>
    </xf>
    <xf numFmtId="43" fontId="16" fillId="0" borderId="2" xfId="1" applyFont="1" applyBorder="1" applyAlignment="1"/>
    <xf numFmtId="4" fontId="2" fillId="0" borderId="2" xfId="0" applyNumberFormat="1" applyFont="1" applyBorder="1"/>
    <xf numFmtId="0" fontId="17" fillId="2" borderId="2" xfId="0" applyFont="1" applyFill="1" applyBorder="1"/>
    <xf numFmtId="43" fontId="13" fillId="2" borderId="2" xfId="1" applyFont="1" applyFill="1" applyBorder="1" applyAlignment="1"/>
    <xf numFmtId="0" fontId="17" fillId="0" borderId="2" xfId="0" applyFont="1" applyBorder="1"/>
    <xf numFmtId="43" fontId="12" fillId="0" borderId="2" xfId="1" applyFont="1" applyBorder="1"/>
    <xf numFmtId="0" fontId="18" fillId="0" borderId="2" xfId="0" applyFont="1" applyBorder="1"/>
    <xf numFmtId="164" fontId="13" fillId="0" borderId="2" xfId="2" applyNumberFormat="1" applyFont="1" applyBorder="1" applyAlignment="1">
      <alignment horizontal="right"/>
    </xf>
    <xf numFmtId="43" fontId="18" fillId="3" borderId="2" xfId="1" applyFont="1" applyFill="1" applyBorder="1" applyAlignment="1">
      <alignment horizontal="right"/>
    </xf>
    <xf numFmtId="164" fontId="11" fillId="0" borderId="2" xfId="2" applyNumberFormat="1" applyFont="1" applyBorder="1" applyAlignment="1">
      <alignment horizontal="right"/>
    </xf>
    <xf numFmtId="43" fontId="17" fillId="3" borderId="2" xfId="1" applyFont="1" applyFill="1" applyBorder="1" applyAlignment="1">
      <alignment horizontal="right"/>
    </xf>
    <xf numFmtId="0" fontId="11" fillId="0" borderId="0" xfId="2" applyFont="1" applyBorder="1" applyAlignment="1">
      <alignment wrapText="1"/>
    </xf>
    <xf numFmtId="164" fontId="11" fillId="0" borderId="0" xfId="2" applyNumberFormat="1" applyFont="1" applyBorder="1" applyAlignment="1">
      <alignment horizontal="right"/>
    </xf>
    <xf numFmtId="43" fontId="18" fillId="3" borderId="0" xfId="1" applyFont="1" applyFill="1" applyBorder="1" applyAlignment="1">
      <alignment horizontal="right"/>
    </xf>
    <xf numFmtId="43" fontId="12" fillId="0" borderId="0" xfId="1" applyFont="1" applyBorder="1"/>
    <xf numFmtId="0" fontId="8" fillId="0" borderId="0" xfId="2" applyFont="1" applyBorder="1" applyAlignment="1">
      <alignment wrapText="1"/>
    </xf>
    <xf numFmtId="164" fontId="8" fillId="0" borderId="0" xfId="2" applyNumberFormat="1" applyFont="1" applyBorder="1" applyAlignment="1">
      <alignment horizontal="right"/>
    </xf>
    <xf numFmtId="43" fontId="19" fillId="0" borderId="0" xfId="1" applyFont="1" applyBorder="1"/>
    <xf numFmtId="0" fontId="19" fillId="0" borderId="0" xfId="0" applyFont="1" applyAlignment="1">
      <alignment wrapText="1"/>
    </xf>
    <xf numFmtId="0" fontId="19" fillId="0" borderId="0" xfId="0" applyFont="1"/>
    <xf numFmtId="0" fontId="20" fillId="0" borderId="0" xfId="0" applyFont="1"/>
    <xf numFmtId="0" fontId="10" fillId="0" borderId="0" xfId="0" applyFont="1" applyAlignment="1">
      <alignment wrapText="1"/>
    </xf>
    <xf numFmtId="0" fontId="21" fillId="0" borderId="0" xfId="2" applyFont="1" applyAlignment="1"/>
    <xf numFmtId="0" fontId="22" fillId="0" borderId="0" xfId="0" applyFont="1"/>
    <xf numFmtId="0" fontId="11" fillId="0" borderId="0" xfId="2" applyFont="1"/>
    <xf numFmtId="0" fontId="11" fillId="0" borderId="2" xfId="2" applyFont="1" applyBorder="1" applyAlignment="1">
      <alignment vertical="center" wrapText="1"/>
    </xf>
    <xf numFmtId="0" fontId="11" fillId="0" borderId="2" xfId="2" applyFont="1" applyBorder="1" applyAlignment="1">
      <alignment vertical="center"/>
    </xf>
    <xf numFmtId="0" fontId="11" fillId="0" borderId="2" xfId="2" applyFont="1" applyBorder="1" applyAlignment="1">
      <alignment horizontal="center" vertical="center" wrapText="1"/>
    </xf>
    <xf numFmtId="0" fontId="11" fillId="0" borderId="2" xfId="2" applyFont="1" applyBorder="1" applyAlignment="1">
      <alignment horizontal="center"/>
    </xf>
    <xf numFmtId="0" fontId="22" fillId="0" borderId="2" xfId="0" applyFont="1" applyBorder="1"/>
    <xf numFmtId="0" fontId="13" fillId="0" borderId="2" xfId="2" applyFont="1" applyBorder="1"/>
    <xf numFmtId="4" fontId="11" fillId="0" borderId="2" xfId="1" applyNumberFormat="1" applyFont="1" applyBorder="1" applyAlignment="1">
      <alignment horizontal="center"/>
    </xf>
    <xf numFmtId="4" fontId="11" fillId="0" borderId="2" xfId="2" applyNumberFormat="1" applyFont="1" applyBorder="1" applyAlignment="1">
      <alignment horizontal="center"/>
    </xf>
    <xf numFmtId="4" fontId="13" fillId="0" borderId="2" xfId="1" applyNumberFormat="1" applyFont="1" applyBorder="1" applyAlignment="1">
      <alignment horizontal="center"/>
    </xf>
    <xf numFmtId="3" fontId="11" fillId="0" borderId="2" xfId="1" applyNumberFormat="1" applyFont="1" applyBorder="1" applyAlignment="1">
      <alignment horizontal="center"/>
    </xf>
    <xf numFmtId="0" fontId="11" fillId="0" borderId="2" xfId="2" applyFont="1" applyBorder="1"/>
    <xf numFmtId="3" fontId="13" fillId="0" borderId="2" xfId="1" applyNumberFormat="1" applyFont="1" applyBorder="1" applyAlignment="1">
      <alignment horizontal="center"/>
    </xf>
    <xf numFmtId="0" fontId="23" fillId="0" borderId="2" xfId="2" applyFont="1" applyBorder="1" applyAlignment="1">
      <alignment horizontal="left"/>
    </xf>
    <xf numFmtId="0" fontId="25" fillId="0" borderId="2" xfId="3" applyFont="1" applyBorder="1" applyAlignment="1">
      <alignment horizontal="center" vertical="center" wrapText="1"/>
    </xf>
    <xf numFmtId="0" fontId="23" fillId="0" borderId="2" xfId="2" applyFont="1" applyBorder="1"/>
    <xf numFmtId="0" fontId="26" fillId="0" borderId="2" xfId="2" applyFont="1" applyBorder="1" applyAlignment="1">
      <alignment horizontal="left"/>
    </xf>
    <xf numFmtId="0" fontId="18" fillId="0" borderId="2" xfId="2" applyFont="1" applyBorder="1" applyAlignment="1">
      <alignment horizontal="center" vertical="center" wrapText="1"/>
    </xf>
    <xf numFmtId="0" fontId="25" fillId="0" borderId="2" xfId="2" applyFont="1" applyBorder="1" applyAlignment="1">
      <alignment horizontal="center" vertical="center" wrapText="1"/>
    </xf>
    <xf numFmtId="0" fontId="23" fillId="0" borderId="2" xfId="2" applyFont="1" applyBorder="1" applyAlignment="1">
      <alignment vertical="center"/>
    </xf>
    <xf numFmtId="3" fontId="11" fillId="0" borderId="4" xfId="1" applyNumberFormat="1" applyFont="1" applyBorder="1" applyAlignment="1">
      <alignment horizontal="center"/>
    </xf>
    <xf numFmtId="0" fontId="22" fillId="0" borderId="0" xfId="0" applyFont="1" applyBorder="1"/>
    <xf numFmtId="0" fontId="11" fillId="0" borderId="0" xfId="2" applyFont="1" applyBorder="1"/>
    <xf numFmtId="165" fontId="11" fillId="0" borderId="0" xfId="1" applyNumberFormat="1" applyFont="1" applyBorder="1" applyAlignment="1">
      <alignment horizontal="center"/>
    </xf>
    <xf numFmtId="0" fontId="11" fillId="0" borderId="0" xfId="4" applyFont="1"/>
    <xf numFmtId="0" fontId="11" fillId="0" borderId="0" xfId="4" applyFont="1" applyAlignment="1">
      <alignment horizontal="left"/>
    </xf>
    <xf numFmtId="0" fontId="11" fillId="0" borderId="0" xfId="0" applyFont="1"/>
    <xf numFmtId="0" fontId="11" fillId="0" borderId="0" xfId="2" applyFont="1" applyAlignment="1">
      <alignment horizontal="center"/>
    </xf>
    <xf numFmtId="0" fontId="11" fillId="0" borderId="0" xfId="4" applyFont="1" applyAlignment="1">
      <alignment horizontal="center" vertical="center"/>
    </xf>
    <xf numFmtId="0" fontId="13" fillId="0" borderId="0" xfId="0" applyFont="1"/>
    <xf numFmtId="0" fontId="2" fillId="0" borderId="0" xfId="0" applyFont="1" applyAlignment="1">
      <alignment horizontal="right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8" fillId="0" borderId="0" xfId="2" applyFont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8" fillId="0" borderId="0" xfId="2" applyFont="1" applyBorder="1" applyAlignment="1">
      <alignment horizontal="left" wrapText="1"/>
    </xf>
    <xf numFmtId="0" fontId="11" fillId="0" borderId="0" xfId="2" applyFont="1" applyAlignment="1">
      <alignment horizontal="left"/>
    </xf>
    <xf numFmtId="0" fontId="11" fillId="0" borderId="0" xfId="2" applyFont="1" applyAlignment="1">
      <alignment horizontal="center"/>
    </xf>
    <xf numFmtId="0" fontId="11" fillId="0" borderId="5" xfId="2" applyFont="1" applyBorder="1" applyAlignment="1">
      <alignment horizontal="center" vertical="center"/>
    </xf>
    <xf numFmtId="0" fontId="13" fillId="0" borderId="6" xfId="2" applyFont="1" applyBorder="1" applyAlignment="1">
      <alignment horizontal="center" vertical="center"/>
    </xf>
    <xf numFmtId="0" fontId="13" fillId="0" borderId="7" xfId="2" applyFont="1" applyBorder="1" applyAlignment="1">
      <alignment horizontal="center" vertical="center"/>
    </xf>
    <xf numFmtId="0" fontId="11" fillId="0" borderId="2" xfId="2" applyFont="1" applyBorder="1" applyAlignment="1">
      <alignment horizontal="center" vertical="center" wrapText="1"/>
    </xf>
    <xf numFmtId="0" fontId="11" fillId="0" borderId="2" xfId="2" applyFont="1" applyBorder="1" applyAlignment="1">
      <alignment horizontal="center" vertical="center"/>
    </xf>
    <xf numFmtId="0" fontId="11" fillId="0" borderId="4" xfId="2" applyFont="1" applyBorder="1" applyAlignment="1">
      <alignment horizontal="center" textRotation="90" wrapText="1"/>
    </xf>
    <xf numFmtId="0" fontId="11" fillId="0" borderId="8" xfId="2" applyFont="1" applyBorder="1" applyAlignment="1">
      <alignment horizontal="center" textRotation="90" wrapText="1"/>
    </xf>
    <xf numFmtId="0" fontId="11" fillId="0" borderId="4" xfId="2" applyFont="1" applyBorder="1" applyAlignment="1">
      <alignment horizontal="center" vertical="center" textRotation="90" wrapText="1"/>
    </xf>
    <xf numFmtId="0" fontId="11" fillId="0" borderId="8" xfId="2" applyFont="1" applyBorder="1" applyAlignment="1">
      <alignment horizontal="center" vertical="center" textRotation="90" wrapText="1"/>
    </xf>
  </cellXfs>
  <cellStyles count="5">
    <cellStyle name="Comma" xfId="1" builtinId="3"/>
    <cellStyle name="Normal" xfId="0" builtinId="0"/>
    <cellStyle name="Normal 178" xfId="3"/>
    <cellStyle name="Normal 2" xfId="2"/>
    <cellStyle name="Normal_e-said 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workbookViewId="0">
      <selection activeCell="B10" sqref="B10"/>
    </sheetView>
  </sheetViews>
  <sheetFormatPr defaultRowHeight="12" x14ac:dyDescent="0.2"/>
  <cols>
    <col min="1" max="1" width="10" style="1" customWidth="1"/>
    <col min="2" max="2" width="23.85546875" style="1" customWidth="1"/>
    <col min="3" max="3" width="15" style="1" customWidth="1"/>
    <col min="4" max="4" width="14.42578125" style="1" customWidth="1"/>
    <col min="5" max="5" width="32.42578125" style="1" customWidth="1"/>
    <col min="6" max="16384" width="9.140625" style="1"/>
  </cols>
  <sheetData>
    <row r="1" spans="1:5" x14ac:dyDescent="0.2">
      <c r="A1" s="85" t="s">
        <v>0</v>
      </c>
      <c r="B1" s="85"/>
      <c r="C1" s="85"/>
      <c r="D1" s="85"/>
      <c r="E1" s="85"/>
    </row>
    <row r="2" spans="1:5" x14ac:dyDescent="0.2">
      <c r="A2" s="85" t="s">
        <v>1</v>
      </c>
      <c r="B2" s="85"/>
      <c r="C2" s="85"/>
      <c r="D2" s="85"/>
      <c r="E2" s="85"/>
    </row>
    <row r="3" spans="1:5" x14ac:dyDescent="0.2">
      <c r="A3" s="2"/>
      <c r="B3" s="2"/>
      <c r="C3" s="2"/>
      <c r="D3" s="2"/>
      <c r="E3" s="2"/>
    </row>
    <row r="4" spans="1:5" s="4" customFormat="1" x14ac:dyDescent="0.2">
      <c r="A4" s="3" t="s">
        <v>2</v>
      </c>
      <c r="B4" s="3"/>
      <c r="C4" s="3"/>
      <c r="D4" s="3"/>
      <c r="E4" s="3"/>
    </row>
    <row r="5" spans="1:5" s="4" customFormat="1" x14ac:dyDescent="0.2">
      <c r="A5" s="3"/>
      <c r="B5" s="3"/>
      <c r="C5" s="3"/>
      <c r="D5" s="3"/>
      <c r="E5" s="3"/>
    </row>
    <row r="6" spans="1:5" s="4" customFormat="1" x14ac:dyDescent="0.2">
      <c r="A6" s="3" t="s">
        <v>3</v>
      </c>
      <c r="B6" s="3"/>
      <c r="C6" s="3"/>
      <c r="D6" s="3"/>
      <c r="E6" s="3"/>
    </row>
    <row r="7" spans="1:5" s="4" customFormat="1" x14ac:dyDescent="0.2">
      <c r="A7" s="3"/>
      <c r="B7" s="3"/>
      <c r="C7" s="3"/>
      <c r="D7" s="3"/>
      <c r="E7" s="3" t="s">
        <v>4</v>
      </c>
    </row>
    <row r="8" spans="1:5" ht="30.75" customHeight="1" x14ac:dyDescent="0.2">
      <c r="A8" s="86" t="s">
        <v>5</v>
      </c>
      <c r="B8" s="87"/>
      <c r="C8" s="87"/>
      <c r="D8" s="87"/>
      <c r="E8" s="87"/>
    </row>
    <row r="9" spans="1:5" ht="15.75" customHeight="1" x14ac:dyDescent="0.2">
      <c r="A9" s="5"/>
      <c r="B9" s="6"/>
      <c r="C9" s="6"/>
      <c r="D9" s="6"/>
      <c r="E9" s="6"/>
    </row>
    <row r="10" spans="1:5" ht="36.75" customHeight="1" x14ac:dyDescent="0.2">
      <c r="A10" s="7" t="s">
        <v>6</v>
      </c>
      <c r="B10" s="7" t="s">
        <v>7</v>
      </c>
      <c r="C10" s="7" t="s">
        <v>8</v>
      </c>
      <c r="D10" s="7" t="s">
        <v>9</v>
      </c>
      <c r="E10" s="7" t="s">
        <v>10</v>
      </c>
    </row>
    <row r="11" spans="1:5" ht="21" customHeight="1" x14ac:dyDescent="0.2">
      <c r="A11" s="8">
        <v>42278</v>
      </c>
      <c r="B11" s="9" t="s">
        <v>11</v>
      </c>
      <c r="C11" s="10"/>
      <c r="D11" s="11">
        <v>5391900</v>
      </c>
      <c r="E11" s="9" t="s">
        <v>12</v>
      </c>
    </row>
    <row r="12" spans="1:5" x14ac:dyDescent="0.2">
      <c r="A12" s="8">
        <v>42278</v>
      </c>
      <c r="B12" s="9" t="s">
        <v>13</v>
      </c>
      <c r="C12" s="10"/>
      <c r="D12" s="11">
        <v>5985000</v>
      </c>
      <c r="E12" s="9" t="s">
        <v>14</v>
      </c>
    </row>
    <row r="13" spans="1:5" customFormat="1" ht="24" x14ac:dyDescent="0.25">
      <c r="A13" s="8">
        <v>42278</v>
      </c>
      <c r="B13" s="9" t="s">
        <v>15</v>
      </c>
      <c r="C13" s="10"/>
      <c r="D13" s="11">
        <v>14946155</v>
      </c>
      <c r="E13" s="9" t="s">
        <v>16</v>
      </c>
    </row>
    <row r="14" spans="1:5" customFormat="1" ht="24" x14ac:dyDescent="0.25">
      <c r="A14" s="8">
        <v>42278</v>
      </c>
      <c r="B14" s="9" t="s">
        <v>17</v>
      </c>
      <c r="C14" s="10"/>
      <c r="D14" s="11">
        <v>27632768</v>
      </c>
      <c r="E14" s="9" t="s">
        <v>18</v>
      </c>
    </row>
    <row r="15" spans="1:5" customFormat="1" ht="24" x14ac:dyDescent="0.25">
      <c r="A15" s="8">
        <v>42278</v>
      </c>
      <c r="B15" s="9" t="s">
        <v>15</v>
      </c>
      <c r="C15" s="10"/>
      <c r="D15" s="11">
        <v>44266752</v>
      </c>
      <c r="E15" s="9" t="s">
        <v>19</v>
      </c>
    </row>
    <row r="16" spans="1:5" customFormat="1" ht="24" x14ac:dyDescent="0.25">
      <c r="A16" s="8">
        <v>42283</v>
      </c>
      <c r="B16" s="9" t="s">
        <v>20</v>
      </c>
      <c r="C16" s="10"/>
      <c r="D16" s="11">
        <v>8557400</v>
      </c>
      <c r="E16" s="9" t="s">
        <v>21</v>
      </c>
    </row>
    <row r="17" spans="1:5" customFormat="1" ht="24" x14ac:dyDescent="0.25">
      <c r="A17" s="8">
        <v>42283</v>
      </c>
      <c r="B17" s="9" t="s">
        <v>22</v>
      </c>
      <c r="C17" s="10"/>
      <c r="D17" s="11">
        <v>14065000</v>
      </c>
      <c r="E17" s="9" t="s">
        <v>23</v>
      </c>
    </row>
    <row r="18" spans="1:5" customFormat="1" ht="24" x14ac:dyDescent="0.25">
      <c r="A18" s="8">
        <v>42283</v>
      </c>
      <c r="B18" s="9" t="s">
        <v>24</v>
      </c>
      <c r="C18" s="10"/>
      <c r="D18" s="11">
        <v>24948000</v>
      </c>
      <c r="E18" s="9" t="s">
        <v>25</v>
      </c>
    </row>
    <row r="19" spans="1:5" customFormat="1" ht="24" x14ac:dyDescent="0.25">
      <c r="A19" s="8">
        <v>42286</v>
      </c>
      <c r="B19" s="9" t="s">
        <v>26</v>
      </c>
      <c r="C19" s="10"/>
      <c r="D19" s="11">
        <v>17550000</v>
      </c>
      <c r="E19" s="9" t="s">
        <v>27</v>
      </c>
    </row>
    <row r="20" spans="1:5" customFormat="1" ht="15" x14ac:dyDescent="0.25">
      <c r="A20" s="8">
        <v>42286</v>
      </c>
      <c r="B20" s="9" t="s">
        <v>28</v>
      </c>
      <c r="C20" s="10"/>
      <c r="D20" s="11">
        <v>67344493.450000003</v>
      </c>
      <c r="E20" s="9" t="s">
        <v>29</v>
      </c>
    </row>
    <row r="21" spans="1:5" ht="21" customHeight="1" x14ac:dyDescent="0.2">
      <c r="A21" s="8">
        <v>42290</v>
      </c>
      <c r="B21" s="9" t="s">
        <v>30</v>
      </c>
      <c r="C21" s="10"/>
      <c r="D21" s="11">
        <v>14667120</v>
      </c>
      <c r="E21" s="9" t="s">
        <v>31</v>
      </c>
    </row>
    <row r="22" spans="1:5" ht="22.5" customHeight="1" x14ac:dyDescent="0.2">
      <c r="A22" s="8">
        <v>42290</v>
      </c>
      <c r="B22" s="9" t="s">
        <v>32</v>
      </c>
      <c r="C22" s="10"/>
      <c r="D22" s="11">
        <v>128775000</v>
      </c>
      <c r="E22" s="9" t="s">
        <v>33</v>
      </c>
    </row>
    <row r="23" spans="1:5" customFormat="1" ht="24" x14ac:dyDescent="0.25">
      <c r="A23" s="8">
        <v>42291</v>
      </c>
      <c r="B23" s="9" t="s">
        <v>34</v>
      </c>
      <c r="C23" s="11">
        <v>19412250</v>
      </c>
      <c r="D23" s="10"/>
      <c r="E23" s="9" t="s">
        <v>35</v>
      </c>
    </row>
    <row r="24" spans="1:5" customFormat="1" ht="24" x14ac:dyDescent="0.25">
      <c r="A24" s="8">
        <v>42292</v>
      </c>
      <c r="B24" s="9" t="s">
        <v>36</v>
      </c>
      <c r="C24" s="11">
        <v>79689000</v>
      </c>
      <c r="D24" s="10"/>
      <c r="E24" s="9" t="s">
        <v>37</v>
      </c>
    </row>
    <row r="25" spans="1:5" customFormat="1" ht="24" x14ac:dyDescent="0.25">
      <c r="A25" s="8">
        <v>42292</v>
      </c>
      <c r="B25" s="9" t="s">
        <v>36</v>
      </c>
      <c r="C25" s="11">
        <v>41079000</v>
      </c>
      <c r="D25" s="10"/>
      <c r="E25" s="9" t="s">
        <v>38</v>
      </c>
    </row>
    <row r="26" spans="1:5" customFormat="1" ht="23.25" customHeight="1" x14ac:dyDescent="0.25">
      <c r="A26" s="8">
        <v>42292</v>
      </c>
      <c r="B26" s="9" t="s">
        <v>36</v>
      </c>
      <c r="C26" s="11">
        <v>24783000</v>
      </c>
      <c r="D26" s="10"/>
      <c r="E26" s="9" t="s">
        <v>39</v>
      </c>
    </row>
    <row r="27" spans="1:5" customFormat="1" ht="23.25" customHeight="1" x14ac:dyDescent="0.25">
      <c r="A27" s="8">
        <v>42292</v>
      </c>
      <c r="B27" s="9" t="s">
        <v>36</v>
      </c>
      <c r="C27" s="11">
        <v>38070910</v>
      </c>
      <c r="D27" s="10"/>
      <c r="E27" s="9" t="s">
        <v>40</v>
      </c>
    </row>
    <row r="28" spans="1:5" customFormat="1" ht="23.25" customHeight="1" x14ac:dyDescent="0.25">
      <c r="A28" s="8">
        <v>42292</v>
      </c>
      <c r="B28" s="9" t="s">
        <v>36</v>
      </c>
      <c r="C28" s="11">
        <v>37566978</v>
      </c>
      <c r="D28" s="10"/>
      <c r="E28" s="9" t="s">
        <v>41</v>
      </c>
    </row>
    <row r="29" spans="1:5" ht="16.5" customHeight="1" x14ac:dyDescent="0.2">
      <c r="A29" s="8">
        <v>42292</v>
      </c>
      <c r="B29" s="9" t="s">
        <v>36</v>
      </c>
      <c r="C29" s="11">
        <v>17197509</v>
      </c>
      <c r="D29" s="10"/>
      <c r="E29" s="9" t="s">
        <v>42</v>
      </c>
    </row>
    <row r="30" spans="1:5" ht="15" customHeight="1" x14ac:dyDescent="0.2">
      <c r="A30" s="8">
        <v>42292</v>
      </c>
      <c r="B30" s="9" t="s">
        <v>36</v>
      </c>
      <c r="C30" s="11">
        <v>150000000</v>
      </c>
      <c r="D30" s="10"/>
      <c r="E30" s="9" t="s">
        <v>43</v>
      </c>
    </row>
    <row r="31" spans="1:5" ht="21.75" customHeight="1" x14ac:dyDescent="0.2">
      <c r="A31" s="8">
        <v>42293</v>
      </c>
      <c r="B31" s="9" t="s">
        <v>44</v>
      </c>
      <c r="C31" s="10"/>
      <c r="D31" s="11">
        <v>7479597</v>
      </c>
      <c r="E31" s="9" t="s">
        <v>45</v>
      </c>
    </row>
    <row r="32" spans="1:5" ht="23.25" customHeight="1" x14ac:dyDescent="0.2">
      <c r="A32" s="8">
        <v>42293</v>
      </c>
      <c r="B32" s="9" t="s">
        <v>46</v>
      </c>
      <c r="C32" s="10"/>
      <c r="D32" s="11">
        <v>23983000</v>
      </c>
      <c r="E32" s="9" t="s">
        <v>47</v>
      </c>
    </row>
    <row r="33" spans="1:5" ht="36" customHeight="1" x14ac:dyDescent="0.2">
      <c r="A33" s="8">
        <v>42293</v>
      </c>
      <c r="B33" s="9" t="s">
        <v>48</v>
      </c>
      <c r="C33" s="10"/>
      <c r="D33" s="11">
        <v>36766978</v>
      </c>
      <c r="E33" s="9" t="s">
        <v>49</v>
      </c>
    </row>
    <row r="34" spans="1:5" customFormat="1" ht="24" x14ac:dyDescent="0.25">
      <c r="A34" s="8">
        <v>42293</v>
      </c>
      <c r="B34" s="9" t="s">
        <v>50</v>
      </c>
      <c r="C34" s="10"/>
      <c r="D34" s="11">
        <v>37270910</v>
      </c>
      <c r="E34" s="9" t="s">
        <v>51</v>
      </c>
    </row>
    <row r="35" spans="1:5" ht="24" x14ac:dyDescent="0.2">
      <c r="A35" s="8">
        <v>42293</v>
      </c>
      <c r="B35" s="9" t="s">
        <v>46</v>
      </c>
      <c r="C35" s="10"/>
      <c r="D35" s="11">
        <v>40279000</v>
      </c>
      <c r="E35" s="9" t="s">
        <v>52</v>
      </c>
    </row>
    <row r="36" spans="1:5" ht="24" x14ac:dyDescent="0.2">
      <c r="A36" s="8">
        <v>42293</v>
      </c>
      <c r="B36" s="9" t="s">
        <v>53</v>
      </c>
      <c r="C36" s="10"/>
      <c r="D36" s="11">
        <v>78889000</v>
      </c>
      <c r="E36" s="9" t="s">
        <v>54</v>
      </c>
    </row>
    <row r="37" spans="1:5" x14ac:dyDescent="0.2">
      <c r="A37" s="8">
        <v>42296</v>
      </c>
      <c r="B37" s="9" t="s">
        <v>55</v>
      </c>
      <c r="C37" s="10"/>
      <c r="D37" s="11">
        <v>5760000</v>
      </c>
      <c r="E37" s="9" t="s">
        <v>56</v>
      </c>
    </row>
    <row r="38" spans="1:5" x14ac:dyDescent="0.2">
      <c r="A38" s="8">
        <v>42296</v>
      </c>
      <c r="B38" s="9" t="s">
        <v>57</v>
      </c>
      <c r="C38" s="10"/>
      <c r="D38" s="11">
        <v>38164000</v>
      </c>
      <c r="E38" s="9" t="s">
        <v>58</v>
      </c>
    </row>
    <row r="39" spans="1:5" x14ac:dyDescent="0.2">
      <c r="A39" s="8">
        <v>42296</v>
      </c>
      <c r="B39" s="9" t="s">
        <v>59</v>
      </c>
      <c r="C39" s="10"/>
      <c r="D39" s="11">
        <v>47025000</v>
      </c>
      <c r="E39" s="9" t="s">
        <v>60</v>
      </c>
    </row>
    <row r="40" spans="1:5" ht="24" x14ac:dyDescent="0.2">
      <c r="A40" s="8">
        <v>42297</v>
      </c>
      <c r="B40" s="9" t="s">
        <v>20</v>
      </c>
      <c r="C40" s="10"/>
      <c r="D40" s="11">
        <v>8557400</v>
      </c>
      <c r="E40" s="9" t="s">
        <v>61</v>
      </c>
    </row>
    <row r="41" spans="1:5" x14ac:dyDescent="0.2">
      <c r="A41" s="8">
        <v>42297</v>
      </c>
      <c r="B41" s="9" t="s">
        <v>59</v>
      </c>
      <c r="C41" s="10"/>
      <c r="D41" s="11">
        <v>9985800</v>
      </c>
      <c r="E41" s="9" t="s">
        <v>62</v>
      </c>
    </row>
    <row r="42" spans="1:5" x14ac:dyDescent="0.2">
      <c r="A42" s="8">
        <v>42297</v>
      </c>
      <c r="B42" s="9" t="s">
        <v>57</v>
      </c>
      <c r="C42" s="10"/>
      <c r="D42" s="11">
        <v>37792690</v>
      </c>
      <c r="E42" s="9" t="s">
        <v>63</v>
      </c>
    </row>
    <row r="43" spans="1:5" x14ac:dyDescent="0.2">
      <c r="A43" s="8">
        <v>42297</v>
      </c>
      <c r="B43" s="9" t="s">
        <v>59</v>
      </c>
      <c r="C43" s="10"/>
      <c r="D43" s="11">
        <v>56100000</v>
      </c>
      <c r="E43" s="9" t="s">
        <v>64</v>
      </c>
    </row>
    <row r="44" spans="1:5" x14ac:dyDescent="0.2">
      <c r="A44" s="8">
        <v>42298</v>
      </c>
      <c r="B44" s="9" t="s">
        <v>26</v>
      </c>
      <c r="C44" s="11">
        <v>15000000</v>
      </c>
      <c r="D44" s="10"/>
      <c r="E44" s="9" t="s">
        <v>65</v>
      </c>
    </row>
    <row r="45" spans="1:5" ht="20.25" customHeight="1" x14ac:dyDescent="0.2">
      <c r="A45" s="8">
        <v>42299</v>
      </c>
      <c r="B45" s="9" t="s">
        <v>66</v>
      </c>
      <c r="C45" s="10"/>
      <c r="D45" s="11">
        <v>15000000</v>
      </c>
      <c r="E45" s="9" t="s">
        <v>67</v>
      </c>
    </row>
    <row r="46" spans="1:5" ht="22.5" customHeight="1" x14ac:dyDescent="0.2">
      <c r="A46" s="8">
        <v>42303</v>
      </c>
      <c r="B46" s="9" t="s">
        <v>68</v>
      </c>
      <c r="C46" s="10"/>
      <c r="D46" s="11">
        <v>149940000</v>
      </c>
      <c r="E46" s="9" t="s">
        <v>69</v>
      </c>
    </row>
    <row r="47" spans="1:5" ht="22.5" customHeight="1" x14ac:dyDescent="0.2">
      <c r="A47" s="8">
        <v>42304</v>
      </c>
      <c r="B47" s="9" t="s">
        <v>70</v>
      </c>
      <c r="C47" s="10"/>
      <c r="D47" s="11">
        <v>9074400</v>
      </c>
      <c r="E47" s="9" t="s">
        <v>71</v>
      </c>
    </row>
    <row r="48" spans="1:5" ht="22.5" customHeight="1" x14ac:dyDescent="0.2">
      <c r="A48" s="8">
        <v>42304</v>
      </c>
      <c r="B48" s="9" t="s">
        <v>28</v>
      </c>
      <c r="C48" s="10"/>
      <c r="D48" s="11">
        <v>14104093.779999999</v>
      </c>
      <c r="E48" s="9" t="s">
        <v>72</v>
      </c>
    </row>
    <row r="49" spans="1:5" ht="22.5" customHeight="1" x14ac:dyDescent="0.2">
      <c r="A49" s="8">
        <v>42305</v>
      </c>
      <c r="B49" s="9" t="s">
        <v>73</v>
      </c>
      <c r="C49" s="10"/>
      <c r="D49" s="11">
        <v>19109850</v>
      </c>
      <c r="E49" s="9" t="s">
        <v>74</v>
      </c>
    </row>
    <row r="50" spans="1:5" x14ac:dyDescent="0.2">
      <c r="A50" s="12"/>
      <c r="B50" s="13"/>
      <c r="C50" s="14"/>
      <c r="D50" s="15"/>
      <c r="E50" s="13"/>
    </row>
    <row r="52" spans="1:5" ht="12.75" x14ac:dyDescent="0.2">
      <c r="A52" s="4"/>
      <c r="B52" s="88" t="s">
        <v>75</v>
      </c>
      <c r="C52" s="88"/>
      <c r="D52" s="88"/>
    </row>
  </sheetData>
  <mergeCells count="4">
    <mergeCell ref="A1:E1"/>
    <mergeCell ref="A2:E2"/>
    <mergeCell ref="A8:E8"/>
    <mergeCell ref="B52:D5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2"/>
  <sheetViews>
    <sheetView tabSelected="1" topLeftCell="A88" workbookViewId="0">
      <selection activeCell="A101" sqref="A101"/>
    </sheetView>
  </sheetViews>
  <sheetFormatPr defaultColWidth="9.140625" defaultRowHeight="14.25" x14ac:dyDescent="0.2"/>
  <cols>
    <col min="1" max="1" width="57.140625" style="52" customWidth="1"/>
    <col min="2" max="2" width="22.85546875" style="52" hidden="1" customWidth="1"/>
    <col min="3" max="3" width="21.28515625" style="16" customWidth="1"/>
    <col min="4" max="4" width="21.42578125" style="16" hidden="1" customWidth="1"/>
    <col min="5" max="5" width="21.42578125" style="16" customWidth="1"/>
    <col min="6" max="16384" width="9.140625" style="16"/>
  </cols>
  <sheetData>
    <row r="1" spans="1:5" ht="33.75" customHeight="1" x14ac:dyDescent="0.2">
      <c r="A1" s="89" t="s">
        <v>76</v>
      </c>
      <c r="B1" s="89"/>
      <c r="C1" s="89"/>
      <c r="D1" s="89"/>
      <c r="E1" s="89"/>
    </row>
    <row r="4" spans="1:5" s="19" customFormat="1" ht="21" x14ac:dyDescent="0.2">
      <c r="A4" s="17" t="s">
        <v>77</v>
      </c>
      <c r="B4" s="18" t="s">
        <v>78</v>
      </c>
      <c r="C4" s="18" t="s">
        <v>79</v>
      </c>
      <c r="D4" s="18" t="s">
        <v>80</v>
      </c>
      <c r="E4" s="18" t="s">
        <v>81</v>
      </c>
    </row>
    <row r="5" spans="1:5" x14ac:dyDescent="0.2">
      <c r="A5" s="20" t="s">
        <v>82</v>
      </c>
      <c r="B5" s="20"/>
      <c r="C5" s="21"/>
      <c r="D5" s="21"/>
      <c r="E5" s="22">
        <v>350000</v>
      </c>
    </row>
    <row r="6" spans="1:5" s="25" customFormat="1" x14ac:dyDescent="0.2">
      <c r="A6" s="23" t="s">
        <v>83</v>
      </c>
      <c r="B6" s="24" t="e">
        <f>+B7+#REF!+#REF!</f>
        <v>#REF!</v>
      </c>
      <c r="C6" s="24">
        <f>C7+C12</f>
        <v>15156147900</v>
      </c>
      <c r="D6" s="24" t="e">
        <f>+D7+#REF!+#REF!</f>
        <v>#REF!</v>
      </c>
      <c r="E6" s="24">
        <f>E7+E12</f>
        <v>14249826006.389999</v>
      </c>
    </row>
    <row r="7" spans="1:5" s="25" customFormat="1" x14ac:dyDescent="0.2">
      <c r="A7" s="23" t="s">
        <v>84</v>
      </c>
      <c r="B7" s="24">
        <f>+B8+B9</f>
        <v>130446397700</v>
      </c>
      <c r="C7" s="24">
        <f t="shared" ref="C7:E7" si="0">+C8+C9</f>
        <v>14647438900</v>
      </c>
      <c r="D7" s="24">
        <f t="shared" si="0"/>
        <v>0</v>
      </c>
      <c r="E7" s="24">
        <f t="shared" si="0"/>
        <v>14058429370</v>
      </c>
    </row>
    <row r="8" spans="1:5" x14ac:dyDescent="0.2">
      <c r="A8" s="26" t="s">
        <v>85</v>
      </c>
      <c r="B8" s="27">
        <f>130446397700-B9</f>
        <v>126799397700</v>
      </c>
      <c r="C8" s="28">
        <v>14647438900</v>
      </c>
      <c r="D8" s="28"/>
      <c r="E8" s="29">
        <v>14058429370</v>
      </c>
    </row>
    <row r="9" spans="1:5" x14ac:dyDescent="0.2">
      <c r="A9" s="26" t="s">
        <v>86</v>
      </c>
      <c r="B9" s="27">
        <v>3647000000</v>
      </c>
      <c r="C9" s="28"/>
      <c r="D9" s="28"/>
      <c r="E9" s="29"/>
    </row>
    <row r="10" spans="1:5" s="25" customFormat="1" x14ac:dyDescent="0.2">
      <c r="A10" s="23" t="s">
        <v>87</v>
      </c>
      <c r="B10" s="24">
        <f>+B11</f>
        <v>120820000</v>
      </c>
      <c r="C10" s="24">
        <f>+C11</f>
        <v>0</v>
      </c>
      <c r="D10" s="24">
        <f>+D11</f>
        <v>0</v>
      </c>
      <c r="E10" s="24">
        <f>+E11</f>
        <v>0</v>
      </c>
    </row>
    <row r="11" spans="1:5" x14ac:dyDescent="0.2">
      <c r="A11" s="26" t="s">
        <v>88</v>
      </c>
      <c r="B11" s="27">
        <v>120820000</v>
      </c>
      <c r="C11" s="28"/>
      <c r="D11" s="28"/>
      <c r="E11" s="29"/>
    </row>
    <row r="12" spans="1:5" x14ac:dyDescent="0.2">
      <c r="A12" s="26" t="s">
        <v>89</v>
      </c>
      <c r="B12" s="24">
        <f>+B13+B14+B15</f>
        <v>9141036000</v>
      </c>
      <c r="C12" s="24">
        <f>+C13+C14+C15</f>
        <v>508709000</v>
      </c>
      <c r="D12" s="24">
        <f>+D13+D14+D15</f>
        <v>0</v>
      </c>
      <c r="E12" s="24">
        <f>+E13+E14+E15</f>
        <v>191396636.39000002</v>
      </c>
    </row>
    <row r="13" spans="1:5" x14ac:dyDescent="0.2">
      <c r="A13" s="26" t="s">
        <v>90</v>
      </c>
      <c r="B13" s="27">
        <v>8254348800</v>
      </c>
      <c r="C13" s="28">
        <v>200718000</v>
      </c>
      <c r="D13" s="28"/>
      <c r="E13" s="29"/>
    </row>
    <row r="14" spans="1:5" x14ac:dyDescent="0.2">
      <c r="A14" s="26" t="s">
        <v>91</v>
      </c>
      <c r="B14" s="27">
        <v>886687200</v>
      </c>
      <c r="C14" s="28">
        <v>307991000</v>
      </c>
      <c r="D14" s="28"/>
      <c r="E14" s="29">
        <v>188441100.62</v>
      </c>
    </row>
    <row r="15" spans="1:5" x14ac:dyDescent="0.2">
      <c r="A15" s="26" t="s">
        <v>92</v>
      </c>
      <c r="B15" s="26"/>
      <c r="C15" s="28"/>
      <c r="D15" s="28"/>
      <c r="E15" s="29">
        <v>2955535.77</v>
      </c>
    </row>
    <row r="16" spans="1:5" s="25" customFormat="1" x14ac:dyDescent="0.2">
      <c r="A16" s="30" t="s">
        <v>93</v>
      </c>
      <c r="B16" s="24">
        <f t="shared" ref="B16:E17" si="1">+B17</f>
        <v>139708253700</v>
      </c>
      <c r="C16" s="24">
        <f t="shared" si="1"/>
        <v>15157187900</v>
      </c>
      <c r="D16" s="24">
        <f t="shared" si="1"/>
        <v>2459011300</v>
      </c>
      <c r="E16" s="24">
        <f t="shared" si="1"/>
        <v>13652944152.82</v>
      </c>
    </row>
    <row r="17" spans="1:5" s="25" customFormat="1" x14ac:dyDescent="0.2">
      <c r="A17" s="23" t="s">
        <v>94</v>
      </c>
      <c r="B17" s="24">
        <f t="shared" si="1"/>
        <v>139708253700</v>
      </c>
      <c r="C17" s="24">
        <f t="shared" si="1"/>
        <v>15157187900</v>
      </c>
      <c r="D17" s="24">
        <f t="shared" si="1"/>
        <v>2459011300</v>
      </c>
      <c r="E17" s="24">
        <f t="shared" si="1"/>
        <v>13652944152.82</v>
      </c>
    </row>
    <row r="18" spans="1:5" s="25" customFormat="1" x14ac:dyDescent="0.2">
      <c r="A18" s="23" t="s">
        <v>95</v>
      </c>
      <c r="B18" s="24">
        <f>+B19+B67+B76</f>
        <v>139708253700</v>
      </c>
      <c r="C18" s="24">
        <f>+C19+C67+C76</f>
        <v>15157187900</v>
      </c>
      <c r="D18" s="24">
        <f>+D19+D67+D76</f>
        <v>2459011300</v>
      </c>
      <c r="E18" s="24">
        <f>+E19+E67+E76</f>
        <v>13652944152.82</v>
      </c>
    </row>
    <row r="19" spans="1:5" s="25" customFormat="1" x14ac:dyDescent="0.2">
      <c r="A19" s="23" t="s">
        <v>96</v>
      </c>
      <c r="B19" s="31">
        <f>+B20+B25+B31+B36+B42+B46+B51+B55+B64</f>
        <v>131680023300</v>
      </c>
      <c r="C19" s="31">
        <f>+C20+C25+C31+C36+C42+C46+C51+C55+C64</f>
        <v>11628067600</v>
      </c>
      <c r="D19" s="31">
        <f>+D20+D25+D31+D36+D42+D46+D51+D55+D64</f>
        <v>0</v>
      </c>
      <c r="E19" s="31">
        <f>+E20+E25+E31+E36+E42+E46+E51+E55+E64</f>
        <v>10361443394.82</v>
      </c>
    </row>
    <row r="20" spans="1:5" s="25" customFormat="1" x14ac:dyDescent="0.2">
      <c r="A20" s="23" t="s">
        <v>97</v>
      </c>
      <c r="B20" s="24">
        <f>+B21+B22+B23+B24</f>
        <v>100709762300</v>
      </c>
      <c r="C20" s="24">
        <f>+C21+C22+C23+C24</f>
        <v>5252379600</v>
      </c>
      <c r="D20" s="24">
        <f>+D21+D22+D23+D24</f>
        <v>0</v>
      </c>
      <c r="E20" s="24">
        <f>+E21+E22+E23+E24</f>
        <v>5252379600</v>
      </c>
    </row>
    <row r="21" spans="1:5" x14ac:dyDescent="0.2">
      <c r="A21" s="26" t="s">
        <v>98</v>
      </c>
      <c r="B21" s="27">
        <v>77846318800</v>
      </c>
      <c r="C21" s="28">
        <v>2874469000</v>
      </c>
      <c r="D21" s="28"/>
      <c r="E21" s="29">
        <v>4235134753</v>
      </c>
    </row>
    <row r="22" spans="1:5" x14ac:dyDescent="0.2">
      <c r="A22" s="26" t="s">
        <v>99</v>
      </c>
      <c r="B22" s="27">
        <v>16581180200</v>
      </c>
      <c r="C22" s="28">
        <v>2374821000</v>
      </c>
      <c r="D22" s="28"/>
      <c r="E22" s="29">
        <v>1017244847</v>
      </c>
    </row>
    <row r="23" spans="1:5" x14ac:dyDescent="0.2">
      <c r="A23" s="26" t="s">
        <v>100</v>
      </c>
      <c r="B23" s="27">
        <v>119549000</v>
      </c>
      <c r="C23" s="28"/>
      <c r="D23" s="28"/>
      <c r="E23" s="29"/>
    </row>
    <row r="24" spans="1:5" x14ac:dyDescent="0.2">
      <c r="A24" s="26" t="s">
        <v>101</v>
      </c>
      <c r="B24" s="27">
        <v>6162714300</v>
      </c>
      <c r="C24" s="28">
        <v>3089600</v>
      </c>
      <c r="D24" s="28"/>
      <c r="E24" s="29"/>
    </row>
    <row r="25" spans="1:5" s="25" customFormat="1" x14ac:dyDescent="0.2">
      <c r="A25" s="23" t="s">
        <v>102</v>
      </c>
      <c r="B25" s="24">
        <f>+B26+B27+B28+B29+B30</f>
        <v>2810755500</v>
      </c>
      <c r="C25" s="24">
        <f>+C26+C27+C28+C29+C30</f>
        <v>106930000</v>
      </c>
      <c r="D25" s="24">
        <f>+D26+D27+D28+D29+D30</f>
        <v>0</v>
      </c>
      <c r="E25" s="24">
        <f>+E26+E27+E28+E29+E30</f>
        <v>106930000</v>
      </c>
    </row>
    <row r="26" spans="1:5" x14ac:dyDescent="0.2">
      <c r="A26" s="26" t="s">
        <v>103</v>
      </c>
      <c r="B26" s="27">
        <v>175591500</v>
      </c>
      <c r="C26" s="28">
        <v>106930000</v>
      </c>
      <c r="D26" s="28"/>
      <c r="E26" s="29">
        <v>106930000</v>
      </c>
    </row>
    <row r="27" spans="1:5" x14ac:dyDescent="0.2">
      <c r="A27" s="26" t="s">
        <v>104</v>
      </c>
      <c r="B27" s="27">
        <v>19561600</v>
      </c>
      <c r="C27" s="28"/>
      <c r="D27" s="28"/>
      <c r="E27" s="29"/>
    </row>
    <row r="28" spans="1:5" x14ac:dyDescent="0.2">
      <c r="A28" s="26" t="s">
        <v>105</v>
      </c>
      <c r="B28" s="27">
        <v>24472200</v>
      </c>
      <c r="C28" s="28"/>
      <c r="D28" s="28"/>
      <c r="E28" s="29"/>
    </row>
    <row r="29" spans="1:5" x14ac:dyDescent="0.2">
      <c r="A29" s="26" t="s">
        <v>106</v>
      </c>
      <c r="B29" s="27">
        <v>4890300</v>
      </c>
      <c r="C29" s="28"/>
      <c r="D29" s="28"/>
      <c r="E29" s="29"/>
    </row>
    <row r="30" spans="1:5" x14ac:dyDescent="0.2">
      <c r="A30" s="26" t="s">
        <v>107</v>
      </c>
      <c r="B30" s="27">
        <v>2586239900</v>
      </c>
      <c r="C30" s="28"/>
      <c r="D30" s="28"/>
      <c r="E30" s="29"/>
    </row>
    <row r="31" spans="1:5" s="25" customFormat="1" x14ac:dyDescent="0.2">
      <c r="A31" s="23" t="s">
        <v>108</v>
      </c>
      <c r="B31" s="24">
        <f>+B32+B33+B34+B35</f>
        <v>4492990200</v>
      </c>
      <c r="C31" s="24">
        <f>+C32+C33+C34+C35</f>
        <v>419754400</v>
      </c>
      <c r="D31" s="24">
        <f>+D32+D33+D34+D35</f>
        <v>0</v>
      </c>
      <c r="E31" s="24">
        <f>+E32+E33+E34+E35</f>
        <v>197860951.73000002</v>
      </c>
    </row>
    <row r="32" spans="1:5" x14ac:dyDescent="0.2">
      <c r="A32" s="26" t="s">
        <v>109</v>
      </c>
      <c r="B32" s="27">
        <v>1290959200</v>
      </c>
      <c r="C32" s="28">
        <v>180141000</v>
      </c>
      <c r="D32" s="28"/>
      <c r="E32" s="29">
        <v>32353054</v>
      </c>
    </row>
    <row r="33" spans="1:5" x14ac:dyDescent="0.2">
      <c r="A33" s="26" t="s">
        <v>110</v>
      </c>
      <c r="B33" s="27">
        <v>2738674800</v>
      </c>
      <c r="C33" s="28">
        <v>227713400</v>
      </c>
      <c r="D33" s="28"/>
      <c r="E33" s="29">
        <v>161055590.37</v>
      </c>
    </row>
    <row r="34" spans="1:5" x14ac:dyDescent="0.2">
      <c r="A34" s="26" t="s">
        <v>111</v>
      </c>
      <c r="B34" s="27">
        <v>384126200</v>
      </c>
      <c r="C34" s="28">
        <v>11900000</v>
      </c>
      <c r="D34" s="28"/>
      <c r="E34" s="29">
        <v>4452307.3600000003</v>
      </c>
    </row>
    <row r="35" spans="1:5" x14ac:dyDescent="0.2">
      <c r="A35" s="26" t="s">
        <v>112</v>
      </c>
      <c r="B35" s="27">
        <v>79230000</v>
      </c>
      <c r="C35" s="28"/>
      <c r="D35" s="28"/>
      <c r="E35" s="29"/>
    </row>
    <row r="36" spans="1:5" s="25" customFormat="1" x14ac:dyDescent="0.2">
      <c r="A36" s="23" t="s">
        <v>113</v>
      </c>
      <c r="B36" s="24">
        <f>+B37+B38+B39+B40+B41</f>
        <v>6220059600</v>
      </c>
      <c r="C36" s="24">
        <f>+C37+C38+C39+C40+C41</f>
        <v>288829200</v>
      </c>
      <c r="D36" s="24">
        <f>+D37+D38+D39+D40+D41</f>
        <v>0</v>
      </c>
      <c r="E36" s="24">
        <f>+E37+E38+E39+E40+E41</f>
        <v>254568267.02000001</v>
      </c>
    </row>
    <row r="37" spans="1:5" x14ac:dyDescent="0.2">
      <c r="A37" s="26" t="s">
        <v>114</v>
      </c>
      <c r="B37" s="27">
        <v>712066400</v>
      </c>
      <c r="C37" s="28">
        <v>140424400</v>
      </c>
      <c r="D37" s="28"/>
      <c r="E37" s="29">
        <v>140090549</v>
      </c>
    </row>
    <row r="38" spans="1:5" x14ac:dyDescent="0.2">
      <c r="A38" s="26" t="s">
        <v>115</v>
      </c>
      <c r="B38" s="27">
        <v>4817178100</v>
      </c>
      <c r="C38" s="28">
        <v>55000000</v>
      </c>
      <c r="D38" s="28"/>
      <c r="E38" s="29">
        <v>28401900</v>
      </c>
    </row>
    <row r="39" spans="1:5" x14ac:dyDescent="0.2">
      <c r="A39" s="26" t="s">
        <v>116</v>
      </c>
      <c r="B39" s="27">
        <v>436726800</v>
      </c>
      <c r="C39" s="28">
        <v>48703000</v>
      </c>
      <c r="D39" s="28"/>
      <c r="E39" s="29">
        <v>48367779.020000003</v>
      </c>
    </row>
    <row r="40" spans="1:5" x14ac:dyDescent="0.2">
      <c r="A40" s="26" t="s">
        <v>117</v>
      </c>
      <c r="B40" s="27">
        <v>86143000</v>
      </c>
      <c r="C40" s="28">
        <v>24601800</v>
      </c>
      <c r="D40" s="28"/>
      <c r="E40" s="29">
        <v>24323680</v>
      </c>
    </row>
    <row r="41" spans="1:5" x14ac:dyDescent="0.2">
      <c r="A41" s="26" t="s">
        <v>118</v>
      </c>
      <c r="B41" s="27">
        <v>167945300</v>
      </c>
      <c r="C41" s="28">
        <v>20100000</v>
      </c>
      <c r="D41" s="28"/>
      <c r="E41" s="29">
        <v>13384359</v>
      </c>
    </row>
    <row r="42" spans="1:5" s="25" customFormat="1" x14ac:dyDescent="0.2">
      <c r="A42" s="23" t="s">
        <v>119</v>
      </c>
      <c r="B42" s="24">
        <f>+B43+B44+B45</f>
        <v>6469349600</v>
      </c>
      <c r="C42" s="24">
        <f>+C43+C44+C45</f>
        <v>3580583800</v>
      </c>
      <c r="D42" s="24">
        <f>+D43+D44+D45</f>
        <v>0</v>
      </c>
      <c r="E42" s="24">
        <f>+E43+E44+E45</f>
        <v>3001532321.8699999</v>
      </c>
    </row>
    <row r="43" spans="1:5" x14ac:dyDescent="0.2">
      <c r="A43" s="26" t="s">
        <v>120</v>
      </c>
      <c r="B43" s="27">
        <v>21003700</v>
      </c>
      <c r="C43" s="28">
        <v>1746900</v>
      </c>
      <c r="D43" s="28"/>
      <c r="E43" s="29">
        <v>1177245</v>
      </c>
    </row>
    <row r="44" spans="1:5" x14ac:dyDescent="0.2">
      <c r="A44" s="26" t="s">
        <v>121</v>
      </c>
      <c r="B44" s="27">
        <v>1842425800</v>
      </c>
      <c r="C44" s="28">
        <v>485093000</v>
      </c>
      <c r="D44" s="28"/>
      <c r="E44" s="29">
        <v>111214785</v>
      </c>
    </row>
    <row r="45" spans="1:5" x14ac:dyDescent="0.2">
      <c r="A45" s="26" t="s">
        <v>122</v>
      </c>
      <c r="B45" s="27">
        <v>4605920100</v>
      </c>
      <c r="C45" s="28">
        <v>3093743900</v>
      </c>
      <c r="D45" s="28"/>
      <c r="E45" s="29">
        <v>2889140291.8699999</v>
      </c>
    </row>
    <row r="46" spans="1:5" s="25" customFormat="1" x14ac:dyDescent="0.2">
      <c r="A46" s="23" t="s">
        <v>123</v>
      </c>
      <c r="B46" s="24">
        <f>+B47+B48+B49+B50</f>
        <v>2108974200</v>
      </c>
      <c r="C46" s="24">
        <f>+C47+C48+C49+C50</f>
        <v>462111000</v>
      </c>
      <c r="D46" s="24">
        <f>+D47+D48+D49+D50</f>
        <v>0</v>
      </c>
      <c r="E46" s="24">
        <f>+E47+E48+E49+E50</f>
        <v>395301993</v>
      </c>
    </row>
    <row r="47" spans="1:5" x14ac:dyDescent="0.2">
      <c r="A47" s="26" t="s">
        <v>124</v>
      </c>
      <c r="B47" s="27">
        <v>926010800</v>
      </c>
      <c r="C47" s="28">
        <v>143303800</v>
      </c>
      <c r="D47" s="28"/>
      <c r="E47" s="29">
        <v>151355003</v>
      </c>
    </row>
    <row r="48" spans="1:5" x14ac:dyDescent="0.2">
      <c r="A48" s="26" t="s">
        <v>125</v>
      </c>
      <c r="B48" s="27">
        <v>49674600</v>
      </c>
      <c r="C48" s="28">
        <v>45320000</v>
      </c>
      <c r="D48" s="28"/>
      <c r="E48" s="29">
        <v>35137505</v>
      </c>
    </row>
    <row r="49" spans="1:5" x14ac:dyDescent="0.2">
      <c r="A49" s="26" t="s">
        <v>126</v>
      </c>
      <c r="B49" s="27">
        <v>175741900</v>
      </c>
      <c r="C49" s="28">
        <v>85288000</v>
      </c>
      <c r="D49" s="28"/>
      <c r="E49" s="29">
        <v>29151572</v>
      </c>
    </row>
    <row r="50" spans="1:5" x14ac:dyDescent="0.2">
      <c r="A50" s="26" t="s">
        <v>127</v>
      </c>
      <c r="B50" s="27">
        <v>957546900</v>
      </c>
      <c r="C50" s="28">
        <v>188199200</v>
      </c>
      <c r="D50" s="28"/>
      <c r="E50" s="29">
        <v>179657913</v>
      </c>
    </row>
    <row r="51" spans="1:5" s="25" customFormat="1" x14ac:dyDescent="0.2">
      <c r="A51" s="23" t="s">
        <v>128</v>
      </c>
      <c r="B51" s="24">
        <f>+B52+B53+B54</f>
        <v>735165500</v>
      </c>
      <c r="C51" s="24">
        <f>C52+C53+C54</f>
        <v>100140800</v>
      </c>
      <c r="D51" s="24">
        <f t="shared" ref="D51:E51" si="2">D52+D53+D54</f>
        <v>0</v>
      </c>
      <c r="E51" s="24">
        <f t="shared" si="2"/>
        <v>83396811</v>
      </c>
    </row>
    <row r="52" spans="1:5" x14ac:dyDescent="0.2">
      <c r="A52" s="26" t="s">
        <v>129</v>
      </c>
      <c r="B52" s="27">
        <v>70278800</v>
      </c>
      <c r="C52" s="28">
        <v>32218800</v>
      </c>
      <c r="D52" s="28"/>
      <c r="E52" s="29">
        <v>48366351</v>
      </c>
    </row>
    <row r="53" spans="1:5" x14ac:dyDescent="0.2">
      <c r="A53" s="26" t="s">
        <v>130</v>
      </c>
      <c r="B53" s="27">
        <v>633444900</v>
      </c>
      <c r="C53" s="28">
        <v>45787000</v>
      </c>
      <c r="D53" s="28"/>
      <c r="E53" s="29">
        <v>29030700</v>
      </c>
    </row>
    <row r="54" spans="1:5" x14ac:dyDescent="0.2">
      <c r="A54" s="26" t="s">
        <v>131</v>
      </c>
      <c r="B54" s="27">
        <v>31441800</v>
      </c>
      <c r="C54" s="28">
        <v>22135000</v>
      </c>
      <c r="D54" s="28"/>
      <c r="E54" s="29">
        <v>5999760</v>
      </c>
    </row>
    <row r="55" spans="1:5" s="25" customFormat="1" ht="21.75" x14ac:dyDescent="0.2">
      <c r="A55" s="23" t="s">
        <v>132</v>
      </c>
      <c r="B55" s="24">
        <f>+B56+B57+B58+B59+B60+B61+B62+B63</f>
        <v>7706535300</v>
      </c>
      <c r="C55" s="24">
        <f>+C56+C57+C58+C59+C60+C61+C62+C63</f>
        <v>1309056800</v>
      </c>
      <c r="D55" s="24">
        <f>+D56+D57+D58+D59+D60+D61+D62+D63</f>
        <v>0</v>
      </c>
      <c r="E55" s="24">
        <f>+E56+E57+E58+E59+E60+E61+E62+E63</f>
        <v>987733243.20000005</v>
      </c>
    </row>
    <row r="56" spans="1:5" ht="21.75" x14ac:dyDescent="0.2">
      <c r="A56" s="26" t="s">
        <v>133</v>
      </c>
      <c r="B56" s="27">
        <v>5902896300</v>
      </c>
      <c r="C56" s="28">
        <v>186057200</v>
      </c>
      <c r="D56" s="28"/>
      <c r="E56" s="29">
        <v>145743620</v>
      </c>
    </row>
    <row r="57" spans="1:5" x14ac:dyDescent="0.2">
      <c r="A57" s="26" t="s">
        <v>134</v>
      </c>
      <c r="B57" s="27">
        <v>14320000</v>
      </c>
      <c r="C57" s="28">
        <v>1000000</v>
      </c>
      <c r="D57" s="28"/>
      <c r="E57" s="29"/>
    </row>
    <row r="58" spans="1:5" x14ac:dyDescent="0.2">
      <c r="A58" s="26" t="s">
        <v>135</v>
      </c>
      <c r="B58" s="27">
        <v>326458600</v>
      </c>
      <c r="C58" s="28">
        <v>214381800</v>
      </c>
      <c r="D58" s="28"/>
      <c r="E58" s="29">
        <v>214321285.19999999</v>
      </c>
    </row>
    <row r="59" spans="1:5" x14ac:dyDescent="0.2">
      <c r="A59" s="26" t="s">
        <v>136</v>
      </c>
      <c r="B59" s="27">
        <v>76648500</v>
      </c>
      <c r="C59" s="28">
        <v>13109300</v>
      </c>
      <c r="D59" s="28"/>
      <c r="E59" s="29">
        <v>8671707</v>
      </c>
    </row>
    <row r="60" spans="1:5" x14ac:dyDescent="0.2">
      <c r="A60" s="26" t="s">
        <v>137</v>
      </c>
      <c r="B60" s="27">
        <v>6027000</v>
      </c>
      <c r="C60" s="28"/>
      <c r="D60" s="28"/>
      <c r="E60" s="29"/>
    </row>
    <row r="61" spans="1:5" x14ac:dyDescent="0.2">
      <c r="A61" s="26" t="s">
        <v>138</v>
      </c>
      <c r="B61" s="27">
        <v>70440200</v>
      </c>
      <c r="C61" s="28">
        <v>44625000</v>
      </c>
      <c r="D61" s="28"/>
      <c r="E61" s="29">
        <v>33941520</v>
      </c>
    </row>
    <row r="62" spans="1:5" x14ac:dyDescent="0.2">
      <c r="A62" s="26" t="s">
        <v>139</v>
      </c>
      <c r="B62" s="27">
        <v>44744700</v>
      </c>
      <c r="C62" s="28">
        <v>18217100</v>
      </c>
      <c r="D62" s="28"/>
      <c r="E62" s="29">
        <v>16373111</v>
      </c>
    </row>
    <row r="63" spans="1:5" x14ac:dyDescent="0.2">
      <c r="A63" s="26" t="s">
        <v>140</v>
      </c>
      <c r="B63" s="27">
        <v>1265000000</v>
      </c>
      <c r="C63" s="28">
        <v>831666400</v>
      </c>
      <c r="D63" s="28"/>
      <c r="E63" s="29">
        <v>568682000</v>
      </c>
    </row>
    <row r="64" spans="1:5" s="25" customFormat="1" x14ac:dyDescent="0.2">
      <c r="A64" s="23" t="s">
        <v>141</v>
      </c>
      <c r="B64" s="24">
        <f>+B65+B66</f>
        <v>426431100</v>
      </c>
      <c r="C64" s="24">
        <f>+C65+C66</f>
        <v>108282000</v>
      </c>
      <c r="D64" s="24">
        <f>+D65+D66</f>
        <v>0</v>
      </c>
      <c r="E64" s="24">
        <f>+E65+E66</f>
        <v>81740207</v>
      </c>
    </row>
    <row r="65" spans="1:5" x14ac:dyDescent="0.2">
      <c r="A65" s="26" t="s">
        <v>142</v>
      </c>
      <c r="B65" s="27">
        <v>189384900</v>
      </c>
      <c r="C65" s="28">
        <v>12442200</v>
      </c>
      <c r="D65" s="28"/>
      <c r="E65" s="29">
        <v>6602892</v>
      </c>
    </row>
    <row r="66" spans="1:5" x14ac:dyDescent="0.2">
      <c r="A66" s="26" t="s">
        <v>143</v>
      </c>
      <c r="B66" s="27">
        <v>237046200</v>
      </c>
      <c r="C66" s="28">
        <v>95839800</v>
      </c>
      <c r="D66" s="28"/>
      <c r="E66" s="29">
        <v>75137315</v>
      </c>
    </row>
    <row r="67" spans="1:5" s="25" customFormat="1" x14ac:dyDescent="0.2">
      <c r="A67" s="23" t="s">
        <v>144</v>
      </c>
      <c r="B67" s="24">
        <f>+B68+B70</f>
        <v>4381230400</v>
      </c>
      <c r="C67" s="24">
        <f>+C68+C70</f>
        <v>3529120300</v>
      </c>
      <c r="D67" s="24">
        <f>+D68+D70</f>
        <v>2459011300</v>
      </c>
      <c r="E67" s="24">
        <f>+E68+E70</f>
        <v>3291500758</v>
      </c>
    </row>
    <row r="68" spans="1:5" s="25" customFormat="1" x14ac:dyDescent="0.2">
      <c r="A68" s="23" t="s">
        <v>145</v>
      </c>
      <c r="B68" s="24">
        <f>+B69</f>
        <v>39325000</v>
      </c>
      <c r="C68" s="24">
        <f>+C69</f>
        <v>39325000</v>
      </c>
      <c r="D68" s="24">
        <f>+D69</f>
        <v>39325000</v>
      </c>
      <c r="E68" s="24">
        <f>+E69</f>
        <v>34086360</v>
      </c>
    </row>
    <row r="69" spans="1:5" x14ac:dyDescent="0.2">
      <c r="A69" s="26" t="s">
        <v>146</v>
      </c>
      <c r="B69" s="27">
        <v>39325000</v>
      </c>
      <c r="C69" s="28">
        <v>39325000</v>
      </c>
      <c r="D69" s="28">
        <v>39325000</v>
      </c>
      <c r="E69" s="29">
        <v>34086360</v>
      </c>
    </row>
    <row r="70" spans="1:5" s="25" customFormat="1" x14ac:dyDescent="0.2">
      <c r="A70" s="23" t="s">
        <v>147</v>
      </c>
      <c r="B70" s="24">
        <f>+B71+B72+B73+B74+B75</f>
        <v>4341905400</v>
      </c>
      <c r="C70" s="24">
        <f>+C71+C72+C73+C74+C75</f>
        <v>3489795300</v>
      </c>
      <c r="D70" s="24">
        <f>+D71+D72+D73+D74+D75</f>
        <v>2419686300</v>
      </c>
      <c r="E70" s="24">
        <f>+E71+E72+E73+E74+E75</f>
        <v>3257414398</v>
      </c>
    </row>
    <row r="71" spans="1:5" ht="21.75" x14ac:dyDescent="0.2">
      <c r="A71" s="26" t="s">
        <v>148</v>
      </c>
      <c r="B71" s="27">
        <v>246316400</v>
      </c>
      <c r="C71" s="28"/>
      <c r="D71" s="28"/>
      <c r="E71" s="29"/>
    </row>
    <row r="72" spans="1:5" x14ac:dyDescent="0.2">
      <c r="A72" s="26" t="s">
        <v>149</v>
      </c>
      <c r="B72" s="27">
        <v>98259000</v>
      </c>
      <c r="C72" s="28"/>
      <c r="D72" s="28"/>
      <c r="E72" s="29"/>
    </row>
    <row r="73" spans="1:5" ht="21.75" x14ac:dyDescent="0.2">
      <c r="A73" s="26" t="s">
        <v>150</v>
      </c>
      <c r="B73" s="27">
        <v>2419686300</v>
      </c>
      <c r="C73" s="28">
        <v>2419686300</v>
      </c>
      <c r="D73" s="28">
        <v>2419686300</v>
      </c>
      <c r="E73" s="29">
        <v>2419686300</v>
      </c>
    </row>
    <row r="74" spans="1:5" ht="21.75" x14ac:dyDescent="0.2">
      <c r="A74" s="26" t="s">
        <v>151</v>
      </c>
      <c r="B74" s="27">
        <v>1197091700</v>
      </c>
      <c r="C74" s="28">
        <v>997576000</v>
      </c>
      <c r="D74" s="28"/>
      <c r="E74" s="29">
        <v>795960713</v>
      </c>
    </row>
    <row r="75" spans="1:5" x14ac:dyDescent="0.2">
      <c r="A75" s="26" t="s">
        <v>152</v>
      </c>
      <c r="B75" s="27">
        <v>380552000</v>
      </c>
      <c r="C75" s="28">
        <v>72533000</v>
      </c>
      <c r="D75" s="28"/>
      <c r="E75" s="29">
        <v>41767385</v>
      </c>
    </row>
    <row r="76" spans="1:5" s="25" customFormat="1" x14ac:dyDescent="0.2">
      <c r="A76" s="23" t="s">
        <v>153</v>
      </c>
      <c r="B76" s="24">
        <f>+B77+B78</f>
        <v>3647000000</v>
      </c>
      <c r="C76" s="24">
        <f>+C77+C78</f>
        <v>0</v>
      </c>
      <c r="D76" s="24">
        <f>+D77+D78</f>
        <v>0</v>
      </c>
      <c r="E76" s="24">
        <f>+E77+E78</f>
        <v>0</v>
      </c>
    </row>
    <row r="77" spans="1:5" x14ac:dyDescent="0.2">
      <c r="A77" s="26" t="s">
        <v>154</v>
      </c>
      <c r="B77" s="27">
        <v>2000000000</v>
      </c>
      <c r="C77" s="28"/>
      <c r="D77" s="32"/>
      <c r="E77" s="29"/>
    </row>
    <row r="78" spans="1:5" x14ac:dyDescent="0.2">
      <c r="A78" s="26" t="s">
        <v>155</v>
      </c>
      <c r="B78" s="27">
        <v>1647000000</v>
      </c>
      <c r="C78" s="28"/>
      <c r="D78" s="32"/>
      <c r="E78" s="29"/>
    </row>
    <row r="79" spans="1:5" s="25" customFormat="1" x14ac:dyDescent="0.2">
      <c r="A79" s="33" t="s">
        <v>156</v>
      </c>
      <c r="B79" s="33"/>
      <c r="C79" s="34"/>
      <c r="D79" s="34"/>
      <c r="E79" s="22">
        <f>+E5+E6-E16</f>
        <v>597231853.56999969</v>
      </c>
    </row>
    <row r="80" spans="1:5" s="25" customFormat="1" x14ac:dyDescent="0.2">
      <c r="A80" s="35" t="s">
        <v>157</v>
      </c>
      <c r="B80" s="35"/>
      <c r="C80" s="24"/>
      <c r="D80" s="24"/>
      <c r="E80" s="36">
        <v>595480453.57000005</v>
      </c>
    </row>
    <row r="81" spans="1:5" s="25" customFormat="1" x14ac:dyDescent="0.2">
      <c r="A81" s="35" t="s">
        <v>158</v>
      </c>
      <c r="B81" s="35"/>
      <c r="C81" s="24"/>
      <c r="D81" s="24"/>
      <c r="E81" s="36">
        <v>1401400</v>
      </c>
    </row>
    <row r="82" spans="1:5" x14ac:dyDescent="0.2">
      <c r="A82" s="37" t="s">
        <v>159</v>
      </c>
      <c r="B82" s="37"/>
      <c r="C82" s="28"/>
      <c r="D82" s="28"/>
      <c r="E82" s="29">
        <v>3787192.54</v>
      </c>
    </row>
    <row r="83" spans="1:5" x14ac:dyDescent="0.2">
      <c r="A83" s="37" t="s">
        <v>160</v>
      </c>
      <c r="B83" s="37"/>
      <c r="C83" s="28"/>
      <c r="D83" s="28"/>
      <c r="E83" s="29">
        <v>2608302234</v>
      </c>
    </row>
    <row r="84" spans="1:5" x14ac:dyDescent="0.2">
      <c r="A84" s="26" t="s">
        <v>161</v>
      </c>
      <c r="B84" s="26"/>
      <c r="C84" s="38">
        <v>1</v>
      </c>
      <c r="D84" s="38"/>
      <c r="E84" s="39">
        <f>+E85</f>
        <v>1</v>
      </c>
    </row>
    <row r="85" spans="1:5" x14ac:dyDescent="0.2">
      <c r="A85" s="26" t="s">
        <v>162</v>
      </c>
      <c r="B85" s="26"/>
      <c r="C85" s="40"/>
      <c r="D85" s="40"/>
      <c r="E85" s="39">
        <v>1</v>
      </c>
    </row>
    <row r="86" spans="1:5" s="25" customFormat="1" x14ac:dyDescent="0.2">
      <c r="A86" s="23" t="s">
        <v>163</v>
      </c>
      <c r="B86" s="23"/>
      <c r="C86" s="38">
        <f>+C87+C88+C89+C90</f>
        <v>623</v>
      </c>
      <c r="D86" s="38"/>
      <c r="E86" s="41">
        <f>+E87+E88+E89+E90</f>
        <v>469</v>
      </c>
    </row>
    <row r="87" spans="1:5" x14ac:dyDescent="0.2">
      <c r="A87" s="26" t="s">
        <v>164</v>
      </c>
      <c r="B87" s="26"/>
      <c r="C87" s="40">
        <v>43</v>
      </c>
      <c r="D87" s="40"/>
      <c r="E87" s="39">
        <v>35</v>
      </c>
    </row>
    <row r="88" spans="1:5" x14ac:dyDescent="0.2">
      <c r="A88" s="26" t="s">
        <v>165</v>
      </c>
      <c r="B88" s="26"/>
      <c r="C88" s="40">
        <v>515</v>
      </c>
      <c r="D88" s="40"/>
      <c r="E88" s="39">
        <v>392</v>
      </c>
    </row>
    <row r="89" spans="1:5" x14ac:dyDescent="0.2">
      <c r="A89" s="26" t="s">
        <v>166</v>
      </c>
      <c r="B89" s="26"/>
      <c r="C89" s="40">
        <v>65</v>
      </c>
      <c r="D89" s="40"/>
      <c r="E89" s="39">
        <v>42</v>
      </c>
    </row>
    <row r="90" spans="1:5" x14ac:dyDescent="0.2">
      <c r="A90" s="26" t="s">
        <v>167</v>
      </c>
      <c r="B90" s="26"/>
      <c r="C90" s="40"/>
      <c r="D90" s="40"/>
      <c r="E90" s="39"/>
    </row>
    <row r="91" spans="1:5" x14ac:dyDescent="0.2">
      <c r="A91" s="42"/>
      <c r="B91" s="42"/>
      <c r="C91" s="43"/>
      <c r="D91" s="43"/>
      <c r="E91" s="44"/>
    </row>
    <row r="92" spans="1:5" x14ac:dyDescent="0.2">
      <c r="A92" s="42"/>
      <c r="B92" s="42"/>
      <c r="C92" s="43"/>
      <c r="D92" s="43"/>
      <c r="E92" s="45"/>
    </row>
    <row r="93" spans="1:5" ht="17.25" customHeight="1" x14ac:dyDescent="0.2">
      <c r="A93" s="88" t="s">
        <v>168</v>
      </c>
      <c r="B93" s="88"/>
      <c r="C93" s="88"/>
      <c r="D93" s="46"/>
      <c r="E93" s="46"/>
    </row>
    <row r="94" spans="1:5" ht="26.25" customHeight="1" x14ac:dyDescent="0.2">
      <c r="A94" s="90"/>
      <c r="B94" s="90"/>
      <c r="C94" s="90"/>
      <c r="D94" s="47"/>
      <c r="E94" s="48"/>
    </row>
    <row r="95" spans="1:5" x14ac:dyDescent="0.2">
      <c r="A95" s="49"/>
      <c r="B95" s="49"/>
      <c r="C95" s="50"/>
      <c r="D95" s="50"/>
      <c r="E95" s="50"/>
    </row>
    <row r="96" spans="1:5" x14ac:dyDescent="0.2">
      <c r="A96" s="51"/>
      <c r="B96" s="51"/>
      <c r="C96" s="51"/>
      <c r="D96" s="51"/>
      <c r="E96" s="51"/>
    </row>
    <row r="97" spans="1:5" x14ac:dyDescent="0.2">
      <c r="A97" s="51"/>
      <c r="B97" s="51"/>
      <c r="C97" s="51"/>
      <c r="D97" s="51"/>
      <c r="E97" s="51"/>
    </row>
    <row r="98" spans="1:5" x14ac:dyDescent="0.2">
      <c r="A98" s="51"/>
      <c r="B98" s="51"/>
      <c r="C98" s="51"/>
      <c r="D98" s="51"/>
      <c r="E98" s="51"/>
    </row>
    <row r="99" spans="1:5" x14ac:dyDescent="0.2">
      <c r="A99" s="51"/>
      <c r="B99" s="51"/>
      <c r="C99" s="51"/>
      <c r="D99" s="51"/>
      <c r="E99" s="51"/>
    </row>
    <row r="100" spans="1:5" ht="37.5" customHeight="1" x14ac:dyDescent="0.2">
      <c r="A100" s="89" t="s">
        <v>287</v>
      </c>
      <c r="B100" s="89"/>
      <c r="C100" s="89"/>
      <c r="D100" s="89"/>
      <c r="E100" s="89"/>
    </row>
    <row r="103" spans="1:5" ht="42" customHeight="1" x14ac:dyDescent="0.2">
      <c r="A103" s="17" t="s">
        <v>77</v>
      </c>
      <c r="B103" s="18" t="s">
        <v>78</v>
      </c>
      <c r="C103" s="18" t="s">
        <v>79</v>
      </c>
      <c r="D103" s="18" t="s">
        <v>80</v>
      </c>
      <c r="E103" s="18" t="s">
        <v>81</v>
      </c>
    </row>
    <row r="104" spans="1:5" x14ac:dyDescent="0.2">
      <c r="A104" s="20" t="s">
        <v>82</v>
      </c>
      <c r="B104" s="20"/>
      <c r="C104" s="21">
        <v>0</v>
      </c>
      <c r="D104" s="21"/>
      <c r="E104" s="22">
        <v>0</v>
      </c>
    </row>
    <row r="105" spans="1:5" s="25" customFormat="1" x14ac:dyDescent="0.2">
      <c r="A105" s="23" t="s">
        <v>83</v>
      </c>
      <c r="B105" s="24">
        <f>+B106+B10+B12</f>
        <v>139708253700</v>
      </c>
      <c r="C105" s="24">
        <f>C106</f>
        <v>3647000000</v>
      </c>
      <c r="D105" s="24">
        <f>+D106+D10+D12</f>
        <v>0</v>
      </c>
      <c r="E105" s="24">
        <f>E106+E109</f>
        <v>1668641669</v>
      </c>
    </row>
    <row r="106" spans="1:5" s="25" customFormat="1" x14ac:dyDescent="0.2">
      <c r="A106" s="23" t="s">
        <v>84</v>
      </c>
      <c r="B106" s="24">
        <f>+B107+B108</f>
        <v>130446397700</v>
      </c>
      <c r="C106" s="24">
        <f t="shared" ref="C106:E106" si="3">+C107+C108</f>
        <v>3647000000</v>
      </c>
      <c r="D106" s="24">
        <f t="shared" si="3"/>
        <v>0</v>
      </c>
      <c r="E106" s="24">
        <f t="shared" si="3"/>
        <v>1668620469</v>
      </c>
    </row>
    <row r="107" spans="1:5" x14ac:dyDescent="0.2">
      <c r="A107" s="26" t="s">
        <v>85</v>
      </c>
      <c r="B107" s="27">
        <f>130446397700-B108</f>
        <v>126799397700</v>
      </c>
      <c r="C107" s="28"/>
      <c r="D107" s="28"/>
      <c r="E107" s="29"/>
    </row>
    <row r="108" spans="1:5" x14ac:dyDescent="0.2">
      <c r="A108" s="26" t="s">
        <v>86</v>
      </c>
      <c r="B108" s="27">
        <v>3647000000</v>
      </c>
      <c r="C108" s="28">
        <v>3647000000</v>
      </c>
      <c r="D108" s="28"/>
      <c r="E108" s="29">
        <v>1668620469</v>
      </c>
    </row>
    <row r="109" spans="1:5" x14ac:dyDescent="0.2">
      <c r="A109" s="26" t="s">
        <v>169</v>
      </c>
      <c r="B109" s="27"/>
      <c r="C109" s="28"/>
      <c r="D109" s="28"/>
      <c r="E109" s="29">
        <v>21200</v>
      </c>
    </row>
    <row r="110" spans="1:5" x14ac:dyDescent="0.2">
      <c r="A110" s="23" t="s">
        <v>153</v>
      </c>
      <c r="B110" s="24">
        <f>+B111+B112</f>
        <v>3647000000</v>
      </c>
      <c r="C110" s="24">
        <f>+C111+C112</f>
        <v>3647000000</v>
      </c>
      <c r="D110" s="24">
        <f>+D111+D112</f>
        <v>0</v>
      </c>
      <c r="E110" s="24">
        <f>+E111+E112</f>
        <v>1668299581.4099998</v>
      </c>
    </row>
    <row r="111" spans="1:5" x14ac:dyDescent="0.2">
      <c r="A111" s="26" t="s">
        <v>154</v>
      </c>
      <c r="B111" s="27">
        <v>2000000000</v>
      </c>
      <c r="C111" s="28">
        <v>2000000000</v>
      </c>
      <c r="D111" s="32"/>
      <c r="E111" s="29">
        <v>1010723500</v>
      </c>
    </row>
    <row r="112" spans="1:5" x14ac:dyDescent="0.2">
      <c r="A112" s="26" t="s">
        <v>155</v>
      </c>
      <c r="B112" s="27">
        <v>1647000000</v>
      </c>
      <c r="C112" s="28">
        <v>1647000000</v>
      </c>
      <c r="D112" s="32"/>
      <c r="E112" s="29">
        <v>657576081.40999997</v>
      </c>
    </row>
    <row r="113" spans="1:5" x14ac:dyDescent="0.2">
      <c r="A113" s="33" t="s">
        <v>156</v>
      </c>
      <c r="B113" s="33"/>
      <c r="C113" s="34"/>
      <c r="D113" s="34"/>
      <c r="E113" s="22">
        <f>E105-E110</f>
        <v>342087.59000015259</v>
      </c>
    </row>
    <row r="114" spans="1:5" x14ac:dyDescent="0.2">
      <c r="A114" s="35" t="s">
        <v>157</v>
      </c>
      <c r="B114" s="35"/>
      <c r="C114" s="24"/>
      <c r="D114" s="24"/>
      <c r="E114" s="36">
        <v>342087.59</v>
      </c>
    </row>
    <row r="115" spans="1:5" x14ac:dyDescent="0.2">
      <c r="A115" s="35" t="s">
        <v>158</v>
      </c>
      <c r="B115" s="35"/>
      <c r="C115" s="24"/>
      <c r="D115" s="24"/>
      <c r="E115" s="36">
        <v>0</v>
      </c>
    </row>
    <row r="116" spans="1:5" x14ac:dyDescent="0.2">
      <c r="A116" s="37" t="s">
        <v>159</v>
      </c>
      <c r="B116" s="37"/>
      <c r="C116" s="28"/>
      <c r="D116" s="28"/>
      <c r="E116" s="29">
        <v>0</v>
      </c>
    </row>
    <row r="117" spans="1:5" x14ac:dyDescent="0.2">
      <c r="A117" s="37" t="s">
        <v>160</v>
      </c>
      <c r="B117" s="37"/>
      <c r="C117" s="28"/>
      <c r="D117" s="28"/>
      <c r="E117" s="29">
        <v>0</v>
      </c>
    </row>
    <row r="118" spans="1:5" x14ac:dyDescent="0.2">
      <c r="A118" s="26" t="s">
        <v>161</v>
      </c>
      <c r="B118" s="26"/>
      <c r="C118" s="38">
        <v>1</v>
      </c>
      <c r="D118" s="38"/>
      <c r="E118" s="39">
        <f>+E119</f>
        <v>1</v>
      </c>
    </row>
    <row r="119" spans="1:5" x14ac:dyDescent="0.2">
      <c r="A119" s="26" t="s">
        <v>162</v>
      </c>
      <c r="B119" s="26"/>
      <c r="C119" s="40"/>
      <c r="D119" s="40"/>
      <c r="E119" s="39">
        <v>1</v>
      </c>
    </row>
    <row r="120" spans="1:5" x14ac:dyDescent="0.2">
      <c r="A120" s="42"/>
      <c r="B120" s="42"/>
      <c r="C120" s="43"/>
      <c r="D120" s="43"/>
      <c r="E120" s="44"/>
    </row>
    <row r="121" spans="1:5" x14ac:dyDescent="0.2">
      <c r="A121" s="42"/>
      <c r="B121" s="42"/>
      <c r="C121" s="43"/>
      <c r="D121" s="43"/>
      <c r="E121" s="45"/>
    </row>
    <row r="122" spans="1:5" x14ac:dyDescent="0.2">
      <c r="A122" s="88" t="s">
        <v>168</v>
      </c>
      <c r="B122" s="88"/>
      <c r="C122" s="88"/>
      <c r="D122" s="46"/>
      <c r="E122" s="46"/>
    </row>
  </sheetData>
  <mergeCells count="5">
    <mergeCell ref="A1:E1"/>
    <mergeCell ref="A93:C93"/>
    <mergeCell ref="A94:C94"/>
    <mergeCell ref="A100:E100"/>
    <mergeCell ref="A122:C1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91"/>
  <sheetViews>
    <sheetView workbookViewId="0">
      <selection activeCell="E15" sqref="E15"/>
    </sheetView>
  </sheetViews>
  <sheetFormatPr defaultRowHeight="11.25" x14ac:dyDescent="0.2"/>
  <cols>
    <col min="1" max="1" width="7.28515625" style="54" customWidth="1"/>
    <col min="2" max="2" width="6.42578125" style="54" customWidth="1"/>
    <col min="3" max="3" width="7.5703125" style="54" customWidth="1"/>
    <col min="4" max="4" width="28.140625" style="54" customWidth="1"/>
    <col min="5" max="7" width="11.7109375" style="54" customWidth="1"/>
    <col min="8" max="8" width="12.140625" style="54" customWidth="1"/>
    <col min="9" max="9" width="11" style="54" customWidth="1"/>
    <col min="10" max="10" width="8.85546875" style="54" customWidth="1"/>
    <col min="11" max="11" width="11.42578125" style="54" customWidth="1"/>
    <col min="12" max="16384" width="9.140625" style="54"/>
  </cols>
  <sheetData>
    <row r="2" spans="1:11" s="1" customFormat="1" ht="12" x14ac:dyDescent="0.2">
      <c r="D2" s="53" t="s">
        <v>170</v>
      </c>
      <c r="E2" s="53"/>
      <c r="F2" s="53"/>
      <c r="G2" s="53"/>
      <c r="H2" s="53"/>
      <c r="I2" s="53"/>
      <c r="J2" s="53"/>
      <c r="K2" s="53"/>
    </row>
    <row r="3" spans="1:11" x14ac:dyDescent="0.2">
      <c r="D3" s="55"/>
      <c r="E3" s="55"/>
      <c r="F3" s="55"/>
      <c r="G3" s="55"/>
      <c r="H3" s="55"/>
      <c r="I3" s="55"/>
      <c r="J3" s="55"/>
      <c r="K3" s="55"/>
    </row>
    <row r="4" spans="1:11" ht="30.75" customHeight="1" x14ac:dyDescent="0.2">
      <c r="A4" s="96" t="s">
        <v>171</v>
      </c>
      <c r="B4" s="96" t="s">
        <v>172</v>
      </c>
      <c r="C4" s="97" t="s">
        <v>173</v>
      </c>
      <c r="D4" s="97"/>
      <c r="E4" s="98" t="s">
        <v>174</v>
      </c>
      <c r="F4" s="100" t="s">
        <v>175</v>
      </c>
      <c r="G4" s="100" t="s">
        <v>176</v>
      </c>
      <c r="H4" s="93" t="s">
        <v>177</v>
      </c>
      <c r="I4" s="94"/>
      <c r="J4" s="94"/>
      <c r="K4" s="95"/>
    </row>
    <row r="5" spans="1:11" ht="33" customHeight="1" x14ac:dyDescent="0.2">
      <c r="A5" s="96"/>
      <c r="B5" s="96"/>
      <c r="C5" s="56" t="s">
        <v>178</v>
      </c>
      <c r="D5" s="57" t="s">
        <v>179</v>
      </c>
      <c r="E5" s="99"/>
      <c r="F5" s="101"/>
      <c r="G5" s="101"/>
      <c r="H5" s="58" t="s">
        <v>180</v>
      </c>
      <c r="I5" s="58" t="s">
        <v>181</v>
      </c>
      <c r="J5" s="58" t="s">
        <v>182</v>
      </c>
      <c r="K5" s="58" t="s">
        <v>183</v>
      </c>
    </row>
    <row r="6" spans="1:11" x14ac:dyDescent="0.2">
      <c r="A6" s="96"/>
      <c r="B6" s="96"/>
      <c r="C6" s="56"/>
      <c r="D6" s="57"/>
      <c r="E6" s="59" t="s">
        <v>184</v>
      </c>
      <c r="F6" s="59" t="s">
        <v>185</v>
      </c>
      <c r="G6" s="59" t="s">
        <v>186</v>
      </c>
      <c r="H6" s="59" t="s">
        <v>187</v>
      </c>
      <c r="I6" s="59" t="s">
        <v>188</v>
      </c>
      <c r="J6" s="59" t="s">
        <v>189</v>
      </c>
      <c r="K6" s="59" t="s">
        <v>190</v>
      </c>
    </row>
    <row r="7" spans="1:11" x14ac:dyDescent="0.2">
      <c r="A7" s="60"/>
      <c r="B7" s="60"/>
      <c r="C7" s="60"/>
      <c r="D7" s="61" t="s">
        <v>191</v>
      </c>
      <c r="E7" s="62">
        <v>3787192.54</v>
      </c>
      <c r="F7" s="63"/>
      <c r="G7" s="62"/>
      <c r="H7" s="64">
        <v>3787193</v>
      </c>
      <c r="I7" s="62">
        <v>1287192.54</v>
      </c>
      <c r="J7" s="62"/>
      <c r="K7" s="62">
        <v>2500000</v>
      </c>
    </row>
    <row r="8" spans="1:11" x14ac:dyDescent="0.2">
      <c r="A8" s="60"/>
      <c r="B8" s="60"/>
      <c r="C8" s="60"/>
      <c r="D8" s="61" t="s">
        <v>192</v>
      </c>
      <c r="E8" s="65">
        <v>0</v>
      </c>
      <c r="F8" s="65">
        <f t="shared" ref="F8:G8" si="0">SUM(F10:F58)</f>
        <v>26460830</v>
      </c>
      <c r="G8" s="65">
        <f t="shared" si="0"/>
        <v>200812669</v>
      </c>
      <c r="H8" s="65">
        <f>SUM(H10:H58)</f>
        <v>2608302234</v>
      </c>
      <c r="I8" s="65"/>
      <c r="J8" s="65"/>
      <c r="K8" s="65"/>
    </row>
    <row r="9" spans="1:11" x14ac:dyDescent="0.2">
      <c r="A9" s="60"/>
      <c r="B9" s="60"/>
      <c r="C9" s="60"/>
      <c r="D9" s="66" t="s">
        <v>193</v>
      </c>
      <c r="E9" s="65"/>
      <c r="F9" s="65"/>
      <c r="G9" s="65"/>
      <c r="H9" s="67"/>
      <c r="I9" s="65"/>
      <c r="J9" s="65"/>
      <c r="K9" s="65"/>
    </row>
    <row r="10" spans="1:11" x14ac:dyDescent="0.2">
      <c r="A10" s="60">
        <v>70704</v>
      </c>
      <c r="B10" s="60">
        <v>80101</v>
      </c>
      <c r="C10" s="68">
        <v>210101</v>
      </c>
      <c r="D10" s="69" t="s">
        <v>194</v>
      </c>
      <c r="E10" s="65">
        <v>178603820</v>
      </c>
      <c r="F10" s="65">
        <v>15567830</v>
      </c>
      <c r="G10" s="65">
        <v>49941606</v>
      </c>
      <c r="H10" s="65">
        <f>E10-F10+G10</f>
        <v>212977596</v>
      </c>
      <c r="I10" s="65"/>
      <c r="J10" s="65"/>
      <c r="K10" s="65"/>
    </row>
    <row r="11" spans="1:11" x14ac:dyDescent="0.2">
      <c r="A11" s="60">
        <v>70704</v>
      </c>
      <c r="B11" s="60">
        <v>80101</v>
      </c>
      <c r="C11" s="70" t="s">
        <v>195</v>
      </c>
      <c r="D11" s="69" t="s">
        <v>196</v>
      </c>
      <c r="E11" s="65"/>
      <c r="F11" s="65"/>
      <c r="G11" s="65"/>
      <c r="H11" s="65"/>
      <c r="I11" s="65"/>
      <c r="J11" s="65"/>
      <c r="K11" s="65"/>
    </row>
    <row r="12" spans="1:11" x14ac:dyDescent="0.2">
      <c r="A12" s="60">
        <v>70704</v>
      </c>
      <c r="B12" s="60">
        <v>80101</v>
      </c>
      <c r="C12" s="70" t="s">
        <v>197</v>
      </c>
      <c r="D12" s="69" t="s">
        <v>198</v>
      </c>
      <c r="E12" s="65"/>
      <c r="F12" s="65"/>
      <c r="G12" s="65"/>
      <c r="H12" s="65"/>
      <c r="I12" s="65"/>
      <c r="J12" s="65"/>
      <c r="K12" s="65"/>
    </row>
    <row r="13" spans="1:11" x14ac:dyDescent="0.2">
      <c r="A13" s="60">
        <v>70704</v>
      </c>
      <c r="B13" s="60">
        <v>80101</v>
      </c>
      <c r="C13" s="70" t="s">
        <v>199</v>
      </c>
      <c r="D13" s="69" t="s">
        <v>200</v>
      </c>
      <c r="E13" s="65"/>
      <c r="F13" s="65"/>
      <c r="G13" s="65"/>
      <c r="H13" s="65"/>
      <c r="I13" s="65"/>
      <c r="J13" s="65"/>
      <c r="K13" s="65"/>
    </row>
    <row r="14" spans="1:11" x14ac:dyDescent="0.2">
      <c r="A14" s="60">
        <v>70704</v>
      </c>
      <c r="B14" s="60">
        <v>80101</v>
      </c>
      <c r="C14" s="70" t="s">
        <v>201</v>
      </c>
      <c r="D14" s="69" t="s">
        <v>202</v>
      </c>
      <c r="E14" s="65"/>
      <c r="F14" s="65"/>
      <c r="G14" s="65"/>
      <c r="H14" s="65"/>
      <c r="I14" s="65"/>
      <c r="J14" s="65"/>
      <c r="K14" s="65"/>
    </row>
    <row r="15" spans="1:11" x14ac:dyDescent="0.2">
      <c r="A15" s="60">
        <v>70704</v>
      </c>
      <c r="B15" s="60">
        <v>80101</v>
      </c>
      <c r="C15" s="71">
        <v>210201</v>
      </c>
      <c r="D15" s="72" t="s">
        <v>203</v>
      </c>
      <c r="E15" s="65">
        <v>15260815</v>
      </c>
      <c r="F15" s="65">
        <v>10893000</v>
      </c>
      <c r="G15" s="65">
        <v>14045561</v>
      </c>
      <c r="H15" s="65">
        <f>E15+G15-F15</f>
        <v>18413376</v>
      </c>
      <c r="I15" s="65"/>
      <c r="J15" s="65"/>
      <c r="K15" s="65"/>
    </row>
    <row r="16" spans="1:11" x14ac:dyDescent="0.2">
      <c r="A16" s="60">
        <v>70704</v>
      </c>
      <c r="B16" s="60">
        <v>80101</v>
      </c>
      <c r="C16" s="70" t="s">
        <v>204</v>
      </c>
      <c r="D16" s="73" t="s">
        <v>205</v>
      </c>
      <c r="E16" s="65"/>
      <c r="F16" s="65"/>
      <c r="G16" s="65"/>
      <c r="H16" s="65"/>
      <c r="I16" s="65"/>
      <c r="J16" s="65"/>
      <c r="K16" s="65"/>
    </row>
    <row r="17" spans="1:11" x14ac:dyDescent="0.2">
      <c r="A17" s="60">
        <v>70704</v>
      </c>
      <c r="B17" s="60">
        <v>80101</v>
      </c>
      <c r="C17" s="70" t="s">
        <v>206</v>
      </c>
      <c r="D17" s="73" t="s">
        <v>207</v>
      </c>
      <c r="E17" s="65"/>
      <c r="F17" s="65"/>
      <c r="G17" s="65"/>
      <c r="H17" s="65"/>
      <c r="I17" s="65"/>
      <c r="J17" s="65"/>
      <c r="K17" s="65"/>
    </row>
    <row r="18" spans="1:11" x14ac:dyDescent="0.2">
      <c r="A18" s="60">
        <v>70704</v>
      </c>
      <c r="B18" s="60">
        <v>80101</v>
      </c>
      <c r="C18" s="70" t="s">
        <v>208</v>
      </c>
      <c r="D18" s="73" t="s">
        <v>209</v>
      </c>
      <c r="E18" s="65"/>
      <c r="F18" s="65"/>
      <c r="G18" s="65"/>
      <c r="H18" s="65"/>
      <c r="I18" s="65"/>
      <c r="J18" s="65"/>
      <c r="K18" s="65"/>
    </row>
    <row r="19" spans="1:11" x14ac:dyDescent="0.2">
      <c r="A19" s="60">
        <v>70704</v>
      </c>
      <c r="B19" s="60">
        <v>80101</v>
      </c>
      <c r="C19" s="70" t="s">
        <v>210</v>
      </c>
      <c r="D19" s="73" t="s">
        <v>211</v>
      </c>
      <c r="E19" s="65"/>
      <c r="F19" s="65"/>
      <c r="G19" s="65"/>
      <c r="H19" s="65"/>
      <c r="I19" s="65"/>
      <c r="J19" s="65"/>
      <c r="K19" s="65"/>
    </row>
    <row r="20" spans="1:11" x14ac:dyDescent="0.2">
      <c r="A20" s="60">
        <v>70704</v>
      </c>
      <c r="B20" s="60">
        <v>80101</v>
      </c>
      <c r="C20" s="70" t="s">
        <v>212</v>
      </c>
      <c r="D20" s="73" t="s">
        <v>213</v>
      </c>
      <c r="E20" s="65"/>
      <c r="F20" s="65"/>
      <c r="G20" s="65"/>
      <c r="H20" s="65"/>
      <c r="I20" s="65"/>
      <c r="J20" s="65"/>
      <c r="K20" s="65"/>
    </row>
    <row r="21" spans="1:11" hidden="1" x14ac:dyDescent="0.2">
      <c r="A21" s="60">
        <v>70704</v>
      </c>
      <c r="B21" s="60">
        <v>80101</v>
      </c>
      <c r="C21" s="70" t="s">
        <v>214</v>
      </c>
      <c r="D21" s="73" t="s">
        <v>215</v>
      </c>
      <c r="E21" s="65"/>
      <c r="F21" s="65"/>
      <c r="G21" s="65"/>
      <c r="H21" s="65"/>
      <c r="I21" s="65"/>
      <c r="J21" s="65"/>
      <c r="K21" s="65"/>
    </row>
    <row r="22" spans="1:11" ht="22.5" hidden="1" x14ac:dyDescent="0.2">
      <c r="A22" s="60">
        <v>70704</v>
      </c>
      <c r="B22" s="60">
        <v>80101</v>
      </c>
      <c r="C22" s="70" t="s">
        <v>216</v>
      </c>
      <c r="D22" s="73" t="s">
        <v>217</v>
      </c>
      <c r="E22" s="65"/>
      <c r="F22" s="65"/>
      <c r="G22" s="65"/>
      <c r="H22" s="65"/>
      <c r="I22" s="65"/>
      <c r="J22" s="65"/>
      <c r="K22" s="65"/>
    </row>
    <row r="23" spans="1:11" hidden="1" x14ac:dyDescent="0.2">
      <c r="A23" s="60">
        <v>70704</v>
      </c>
      <c r="B23" s="60">
        <v>80101</v>
      </c>
      <c r="C23" s="70" t="s">
        <v>218</v>
      </c>
      <c r="D23" s="73" t="s">
        <v>219</v>
      </c>
      <c r="E23" s="65"/>
      <c r="F23" s="65"/>
      <c r="G23" s="65"/>
      <c r="H23" s="65"/>
      <c r="I23" s="65"/>
      <c r="J23" s="65"/>
      <c r="K23" s="65"/>
    </row>
    <row r="24" spans="1:11" ht="22.5" hidden="1" x14ac:dyDescent="0.2">
      <c r="A24" s="60">
        <v>70704</v>
      </c>
      <c r="B24" s="60">
        <v>80101</v>
      </c>
      <c r="C24" s="70" t="s">
        <v>220</v>
      </c>
      <c r="D24" s="73" t="s">
        <v>221</v>
      </c>
      <c r="E24" s="65"/>
      <c r="F24" s="65"/>
      <c r="G24" s="65"/>
      <c r="H24" s="65"/>
      <c r="I24" s="65"/>
      <c r="J24" s="65"/>
      <c r="K24" s="65"/>
    </row>
    <row r="25" spans="1:11" ht="22.5" hidden="1" x14ac:dyDescent="0.2">
      <c r="A25" s="60">
        <v>70704</v>
      </c>
      <c r="B25" s="60">
        <v>80101</v>
      </c>
      <c r="C25" s="70" t="s">
        <v>222</v>
      </c>
      <c r="D25" s="73" t="s">
        <v>223</v>
      </c>
      <c r="E25" s="65"/>
      <c r="F25" s="65"/>
      <c r="G25" s="65"/>
      <c r="H25" s="65"/>
      <c r="I25" s="65"/>
      <c r="J25" s="65"/>
      <c r="K25" s="65"/>
    </row>
    <row r="26" spans="1:11" hidden="1" x14ac:dyDescent="0.2">
      <c r="A26" s="60">
        <v>70704</v>
      </c>
      <c r="B26" s="60">
        <v>80101</v>
      </c>
      <c r="C26" s="70" t="s">
        <v>224</v>
      </c>
      <c r="D26" s="73" t="s">
        <v>225</v>
      </c>
      <c r="E26" s="65"/>
      <c r="F26" s="65"/>
      <c r="G26" s="65"/>
      <c r="H26" s="65"/>
      <c r="I26" s="65"/>
      <c r="J26" s="65"/>
      <c r="K26" s="65"/>
    </row>
    <row r="27" spans="1:11" hidden="1" x14ac:dyDescent="0.2">
      <c r="A27" s="60">
        <v>70704</v>
      </c>
      <c r="B27" s="60">
        <v>80101</v>
      </c>
      <c r="C27" s="70" t="s">
        <v>226</v>
      </c>
      <c r="D27" s="73" t="s">
        <v>227</v>
      </c>
      <c r="E27" s="65"/>
      <c r="F27" s="65"/>
      <c r="G27" s="65"/>
      <c r="H27" s="65"/>
      <c r="I27" s="65"/>
      <c r="J27" s="65"/>
      <c r="K27" s="65"/>
    </row>
    <row r="28" spans="1:11" hidden="1" x14ac:dyDescent="0.2">
      <c r="A28" s="60">
        <v>70704</v>
      </c>
      <c r="B28" s="60">
        <v>80101</v>
      </c>
      <c r="C28" s="70" t="s">
        <v>228</v>
      </c>
      <c r="D28" s="73" t="s">
        <v>229</v>
      </c>
      <c r="E28" s="65"/>
      <c r="F28" s="65"/>
      <c r="G28" s="65"/>
      <c r="H28" s="65"/>
      <c r="I28" s="65"/>
      <c r="J28" s="65"/>
      <c r="K28" s="65"/>
    </row>
    <row r="29" spans="1:11" hidden="1" x14ac:dyDescent="0.2">
      <c r="A29" s="60">
        <v>70704</v>
      </c>
      <c r="B29" s="60">
        <v>80101</v>
      </c>
      <c r="C29" s="70" t="s">
        <v>230</v>
      </c>
      <c r="D29" s="73" t="s">
        <v>231</v>
      </c>
      <c r="E29" s="65"/>
      <c r="F29" s="65"/>
      <c r="G29" s="65"/>
      <c r="H29" s="65"/>
      <c r="I29" s="65"/>
      <c r="J29" s="65"/>
      <c r="K29" s="65"/>
    </row>
    <row r="30" spans="1:11" hidden="1" x14ac:dyDescent="0.2">
      <c r="A30" s="60">
        <v>70704</v>
      </c>
      <c r="B30" s="60">
        <v>80101</v>
      </c>
      <c r="C30" s="70" t="s">
        <v>232</v>
      </c>
      <c r="D30" s="73" t="s">
        <v>233</v>
      </c>
      <c r="E30" s="65"/>
      <c r="F30" s="65"/>
      <c r="G30" s="65"/>
      <c r="H30" s="65"/>
      <c r="I30" s="65"/>
      <c r="J30" s="65"/>
      <c r="K30" s="65"/>
    </row>
    <row r="31" spans="1:11" hidden="1" x14ac:dyDescent="0.2">
      <c r="A31" s="60">
        <v>70704</v>
      </c>
      <c r="B31" s="60">
        <v>80101</v>
      </c>
      <c r="C31" s="70" t="s">
        <v>234</v>
      </c>
      <c r="D31" s="73" t="s">
        <v>235</v>
      </c>
      <c r="E31" s="65"/>
      <c r="F31" s="65"/>
      <c r="G31" s="65"/>
      <c r="H31" s="65"/>
      <c r="I31" s="65"/>
      <c r="J31" s="65"/>
      <c r="K31" s="65"/>
    </row>
    <row r="32" spans="1:11" hidden="1" x14ac:dyDescent="0.2">
      <c r="A32" s="60">
        <v>70704</v>
      </c>
      <c r="B32" s="60">
        <v>80101</v>
      </c>
      <c r="C32" s="70" t="s">
        <v>236</v>
      </c>
      <c r="D32" s="73" t="s">
        <v>237</v>
      </c>
      <c r="E32" s="65"/>
      <c r="F32" s="65"/>
      <c r="G32" s="65"/>
      <c r="H32" s="65"/>
      <c r="I32" s="65"/>
      <c r="J32" s="65"/>
      <c r="K32" s="65"/>
    </row>
    <row r="33" spans="1:11" hidden="1" x14ac:dyDescent="0.2">
      <c r="A33" s="60">
        <v>70704</v>
      </c>
      <c r="B33" s="60">
        <v>80101</v>
      </c>
      <c r="C33" s="70" t="s">
        <v>238</v>
      </c>
      <c r="D33" s="73" t="s">
        <v>239</v>
      </c>
      <c r="E33" s="65"/>
      <c r="F33" s="65"/>
      <c r="G33" s="65"/>
      <c r="H33" s="65"/>
      <c r="I33" s="65"/>
      <c r="J33" s="65"/>
      <c r="K33" s="65"/>
    </row>
    <row r="34" spans="1:11" hidden="1" x14ac:dyDescent="0.2">
      <c r="A34" s="60">
        <v>70704</v>
      </c>
      <c r="B34" s="60">
        <v>80101</v>
      </c>
      <c r="C34" s="70" t="s">
        <v>240</v>
      </c>
      <c r="D34" s="73" t="s">
        <v>241</v>
      </c>
      <c r="E34" s="65"/>
      <c r="F34" s="65"/>
      <c r="G34" s="65"/>
      <c r="H34" s="65"/>
      <c r="I34" s="65"/>
      <c r="J34" s="65"/>
      <c r="K34" s="65"/>
    </row>
    <row r="35" spans="1:11" hidden="1" x14ac:dyDescent="0.2">
      <c r="A35" s="60">
        <v>70704</v>
      </c>
      <c r="B35" s="60">
        <v>80101</v>
      </c>
      <c r="C35" s="70" t="s">
        <v>242</v>
      </c>
      <c r="D35" s="73" t="s">
        <v>243</v>
      </c>
      <c r="E35" s="65"/>
      <c r="F35" s="65"/>
      <c r="G35" s="65"/>
      <c r="H35" s="65"/>
      <c r="I35" s="65"/>
      <c r="J35" s="65"/>
      <c r="K35" s="65"/>
    </row>
    <row r="36" spans="1:11" ht="33.75" hidden="1" x14ac:dyDescent="0.2">
      <c r="A36" s="60">
        <v>70704</v>
      </c>
      <c r="B36" s="60">
        <v>80101</v>
      </c>
      <c r="C36" s="70" t="s">
        <v>244</v>
      </c>
      <c r="D36" s="69" t="s">
        <v>245</v>
      </c>
      <c r="E36" s="65"/>
      <c r="F36" s="65"/>
      <c r="G36" s="65"/>
      <c r="H36" s="65"/>
      <c r="I36" s="65"/>
      <c r="J36" s="65"/>
      <c r="K36" s="65"/>
    </row>
    <row r="37" spans="1:11" ht="22.5" hidden="1" x14ac:dyDescent="0.2">
      <c r="A37" s="60">
        <v>70704</v>
      </c>
      <c r="B37" s="60">
        <v>80101</v>
      </c>
      <c r="C37" s="70" t="s">
        <v>246</v>
      </c>
      <c r="D37" s="69" t="s">
        <v>247</v>
      </c>
      <c r="E37" s="65"/>
      <c r="F37" s="65"/>
      <c r="G37" s="65"/>
      <c r="H37" s="65"/>
      <c r="I37" s="65"/>
      <c r="J37" s="65"/>
      <c r="K37" s="65"/>
    </row>
    <row r="38" spans="1:11" hidden="1" x14ac:dyDescent="0.2">
      <c r="A38" s="60">
        <v>70704</v>
      </c>
      <c r="B38" s="60">
        <v>80101</v>
      </c>
      <c r="C38" s="74" t="s">
        <v>248</v>
      </c>
      <c r="D38" s="69" t="s">
        <v>249</v>
      </c>
      <c r="E38" s="65"/>
      <c r="F38" s="65"/>
      <c r="G38" s="65"/>
      <c r="H38" s="65"/>
      <c r="I38" s="65"/>
      <c r="J38" s="65"/>
      <c r="K38" s="65"/>
    </row>
    <row r="39" spans="1:11" hidden="1" x14ac:dyDescent="0.2">
      <c r="A39" s="60">
        <v>70704</v>
      </c>
      <c r="B39" s="60">
        <v>80101</v>
      </c>
      <c r="C39" s="70" t="s">
        <v>250</v>
      </c>
      <c r="D39" s="69" t="s">
        <v>251</v>
      </c>
      <c r="E39" s="65"/>
      <c r="F39" s="65"/>
      <c r="G39" s="65"/>
      <c r="H39" s="65"/>
      <c r="I39" s="65"/>
      <c r="J39" s="65"/>
      <c r="K39" s="65"/>
    </row>
    <row r="40" spans="1:11" hidden="1" x14ac:dyDescent="0.2">
      <c r="A40" s="60">
        <v>70704</v>
      </c>
      <c r="B40" s="60">
        <v>80101</v>
      </c>
      <c r="C40" s="70" t="s">
        <v>252</v>
      </c>
      <c r="D40" s="69" t="s">
        <v>253</v>
      </c>
      <c r="E40" s="65"/>
      <c r="F40" s="65"/>
      <c r="G40" s="65"/>
      <c r="H40" s="65"/>
      <c r="I40" s="65"/>
      <c r="J40" s="65"/>
      <c r="K40" s="65"/>
    </row>
    <row r="41" spans="1:11" hidden="1" x14ac:dyDescent="0.2">
      <c r="A41" s="60">
        <v>70704</v>
      </c>
      <c r="B41" s="60">
        <v>80101</v>
      </c>
      <c r="C41" s="70" t="s">
        <v>254</v>
      </c>
      <c r="D41" s="69" t="s">
        <v>255</v>
      </c>
      <c r="E41" s="65"/>
      <c r="F41" s="65"/>
      <c r="G41" s="65"/>
      <c r="H41" s="65"/>
      <c r="I41" s="65"/>
      <c r="J41" s="65"/>
      <c r="K41" s="65"/>
    </row>
    <row r="42" spans="1:11" hidden="1" x14ac:dyDescent="0.2">
      <c r="A42" s="60">
        <v>70704</v>
      </c>
      <c r="B42" s="60">
        <v>80101</v>
      </c>
      <c r="C42" s="70" t="s">
        <v>256</v>
      </c>
      <c r="D42" s="69" t="s">
        <v>257</v>
      </c>
      <c r="E42" s="65"/>
      <c r="F42" s="65"/>
      <c r="G42" s="65"/>
      <c r="H42" s="65"/>
      <c r="I42" s="65"/>
      <c r="J42" s="65"/>
      <c r="K42" s="65"/>
    </row>
    <row r="43" spans="1:11" ht="22.5" hidden="1" x14ac:dyDescent="0.2">
      <c r="A43" s="60">
        <v>70704</v>
      </c>
      <c r="B43" s="60">
        <v>80101</v>
      </c>
      <c r="C43" s="70" t="s">
        <v>258</v>
      </c>
      <c r="D43" s="69" t="s">
        <v>259</v>
      </c>
      <c r="E43" s="65"/>
      <c r="F43" s="75"/>
      <c r="G43" s="75"/>
      <c r="H43" s="75"/>
      <c r="I43" s="75"/>
      <c r="J43" s="75"/>
      <c r="K43" s="75"/>
    </row>
    <row r="44" spans="1:11" ht="22.5" hidden="1" x14ac:dyDescent="0.2">
      <c r="A44" s="60">
        <v>70704</v>
      </c>
      <c r="B44" s="60">
        <v>80101</v>
      </c>
      <c r="C44" s="70" t="s">
        <v>260</v>
      </c>
      <c r="D44" s="69" t="s">
        <v>261</v>
      </c>
      <c r="E44" s="65"/>
      <c r="F44" s="65"/>
      <c r="G44" s="65"/>
      <c r="H44" s="65"/>
      <c r="I44" s="65"/>
      <c r="J44" s="65"/>
      <c r="K44" s="65"/>
    </row>
    <row r="45" spans="1:11" hidden="1" x14ac:dyDescent="0.2">
      <c r="A45" s="60">
        <v>70704</v>
      </c>
      <c r="B45" s="60">
        <v>80312</v>
      </c>
      <c r="C45" s="70" t="s">
        <v>262</v>
      </c>
      <c r="D45" s="69" t="s">
        <v>263</v>
      </c>
      <c r="E45" s="65"/>
      <c r="F45" s="65"/>
      <c r="G45" s="65"/>
      <c r="H45" s="65"/>
      <c r="I45" s="65"/>
      <c r="J45" s="65"/>
      <c r="K45" s="65"/>
    </row>
    <row r="46" spans="1:11" ht="22.5" hidden="1" x14ac:dyDescent="0.2">
      <c r="A46" s="60">
        <v>70704</v>
      </c>
      <c r="B46" s="60">
        <v>80101</v>
      </c>
      <c r="C46" s="68">
        <v>210902</v>
      </c>
      <c r="D46" s="69" t="s">
        <v>264</v>
      </c>
      <c r="E46" s="65"/>
      <c r="F46" s="65"/>
      <c r="G46" s="65"/>
      <c r="H46" s="65"/>
      <c r="I46" s="65"/>
      <c r="J46" s="65"/>
      <c r="K46" s="65"/>
    </row>
    <row r="47" spans="1:11" ht="22.5" hidden="1" x14ac:dyDescent="0.2">
      <c r="A47" s="60">
        <v>70704</v>
      </c>
      <c r="B47" s="60">
        <v>80802</v>
      </c>
      <c r="C47" s="70" t="s">
        <v>265</v>
      </c>
      <c r="D47" s="73" t="s">
        <v>266</v>
      </c>
      <c r="E47" s="65"/>
      <c r="F47" s="65"/>
      <c r="G47" s="65"/>
      <c r="H47" s="65"/>
      <c r="I47" s="65"/>
      <c r="J47" s="65"/>
      <c r="K47" s="65"/>
    </row>
    <row r="48" spans="1:11" ht="22.5" hidden="1" x14ac:dyDescent="0.2">
      <c r="A48" s="60">
        <v>70704</v>
      </c>
      <c r="B48" s="60">
        <v>80802</v>
      </c>
      <c r="C48" s="70" t="s">
        <v>267</v>
      </c>
      <c r="D48" s="73" t="s">
        <v>268</v>
      </c>
      <c r="E48" s="65"/>
      <c r="F48" s="65"/>
      <c r="G48" s="65"/>
      <c r="H48" s="65"/>
      <c r="I48" s="65"/>
      <c r="J48" s="65"/>
      <c r="K48" s="65"/>
    </row>
    <row r="49" spans="1:11" ht="22.5" hidden="1" x14ac:dyDescent="0.2">
      <c r="A49" s="60">
        <v>70704</v>
      </c>
      <c r="B49" s="60">
        <v>80802</v>
      </c>
      <c r="C49" s="70" t="s">
        <v>269</v>
      </c>
      <c r="D49" s="73" t="s">
        <v>270</v>
      </c>
      <c r="E49" s="65"/>
      <c r="F49" s="65"/>
      <c r="G49" s="65"/>
      <c r="H49" s="65"/>
      <c r="I49" s="65"/>
      <c r="J49" s="65"/>
      <c r="K49" s="65"/>
    </row>
    <row r="50" spans="1:11" x14ac:dyDescent="0.2">
      <c r="A50" s="60">
        <v>70704</v>
      </c>
      <c r="B50" s="60">
        <v>80220</v>
      </c>
      <c r="C50" s="70">
        <v>210801</v>
      </c>
      <c r="D50" s="73" t="s">
        <v>271</v>
      </c>
      <c r="E50" s="65"/>
      <c r="F50" s="65"/>
      <c r="G50" s="65">
        <v>0</v>
      </c>
      <c r="H50" s="65">
        <v>0</v>
      </c>
      <c r="I50" s="65"/>
      <c r="J50" s="65"/>
      <c r="K50" s="65"/>
    </row>
    <row r="51" spans="1:11" ht="22.5" x14ac:dyDescent="0.2">
      <c r="A51" s="60">
        <v>70704</v>
      </c>
      <c r="B51" s="60">
        <v>80802</v>
      </c>
      <c r="C51" s="70" t="s">
        <v>272</v>
      </c>
      <c r="D51" s="73" t="s">
        <v>273</v>
      </c>
      <c r="E51" s="65">
        <v>1791585779</v>
      </c>
      <c r="F51" s="65"/>
      <c r="G51" s="65">
        <v>84000000</v>
      </c>
      <c r="H51" s="65">
        <f>E51-F51+G51</f>
        <v>1875585779</v>
      </c>
      <c r="I51" s="65">
        <v>0</v>
      </c>
      <c r="J51" s="65"/>
      <c r="K51" s="65"/>
    </row>
    <row r="52" spans="1:11" ht="33.75" x14ac:dyDescent="0.2">
      <c r="A52" s="60">
        <v>70704</v>
      </c>
      <c r="B52" s="60">
        <v>80802</v>
      </c>
      <c r="C52" s="70" t="s">
        <v>274</v>
      </c>
      <c r="D52" s="73" t="s">
        <v>275</v>
      </c>
      <c r="E52" s="65">
        <v>448499981</v>
      </c>
      <c r="F52" s="65">
        <v>0</v>
      </c>
      <c r="G52" s="65">
        <v>52825502</v>
      </c>
      <c r="H52" s="65">
        <f>E52-F52+G52</f>
        <v>501325483</v>
      </c>
      <c r="I52" s="65">
        <v>0</v>
      </c>
      <c r="J52" s="65"/>
      <c r="K52" s="65"/>
    </row>
    <row r="53" spans="1:11" ht="22.5" x14ac:dyDescent="0.2">
      <c r="A53" s="60">
        <v>70704</v>
      </c>
      <c r="B53" s="60">
        <v>80802</v>
      </c>
      <c r="C53" s="70" t="s">
        <v>276</v>
      </c>
      <c r="D53" s="73" t="s">
        <v>277</v>
      </c>
      <c r="E53" s="65"/>
      <c r="F53" s="65"/>
      <c r="G53" s="65"/>
      <c r="H53" s="65"/>
      <c r="I53" s="65"/>
      <c r="J53" s="65"/>
      <c r="K53" s="65"/>
    </row>
    <row r="54" spans="1:11" x14ac:dyDescent="0.2">
      <c r="A54" s="60">
        <v>0</v>
      </c>
      <c r="B54" s="60">
        <v>0</v>
      </c>
      <c r="C54" s="70">
        <v>140020</v>
      </c>
      <c r="D54" s="73" t="s">
        <v>278</v>
      </c>
      <c r="E54" s="65">
        <v>0</v>
      </c>
      <c r="F54" s="65"/>
      <c r="G54" s="65"/>
      <c r="H54" s="65">
        <v>0</v>
      </c>
      <c r="I54" s="65"/>
      <c r="J54" s="65"/>
      <c r="K54" s="65"/>
    </row>
    <row r="55" spans="1:11" x14ac:dyDescent="0.2">
      <c r="A55" s="60">
        <v>70704</v>
      </c>
      <c r="B55" s="60"/>
      <c r="C55" s="70" t="s">
        <v>279</v>
      </c>
      <c r="D55" s="73" t="s">
        <v>280</v>
      </c>
      <c r="E55" s="65"/>
      <c r="F55" s="65"/>
      <c r="G55" s="65"/>
      <c r="H55" s="65"/>
      <c r="I55" s="65"/>
      <c r="J55" s="65"/>
      <c r="K55" s="65"/>
    </row>
    <row r="56" spans="1:11" x14ac:dyDescent="0.2">
      <c r="A56" s="60">
        <v>70704</v>
      </c>
      <c r="B56" s="60"/>
      <c r="C56" s="70" t="s">
        <v>281</v>
      </c>
      <c r="D56" s="73" t="s">
        <v>282</v>
      </c>
      <c r="E56" s="65"/>
      <c r="F56" s="65"/>
      <c r="G56" s="65"/>
      <c r="H56" s="65"/>
      <c r="I56" s="65"/>
      <c r="J56" s="65"/>
      <c r="K56" s="65"/>
    </row>
    <row r="57" spans="1:11" x14ac:dyDescent="0.2">
      <c r="A57" s="60">
        <v>70704</v>
      </c>
      <c r="B57" s="60"/>
      <c r="C57" s="70" t="s">
        <v>283</v>
      </c>
      <c r="D57" s="73" t="s">
        <v>284</v>
      </c>
      <c r="E57" s="65"/>
      <c r="F57" s="65"/>
      <c r="G57" s="65"/>
      <c r="H57" s="65"/>
      <c r="I57" s="65"/>
      <c r="J57" s="65"/>
      <c r="K57" s="65"/>
    </row>
    <row r="58" spans="1:11" x14ac:dyDescent="0.2">
      <c r="A58" s="60">
        <v>70704</v>
      </c>
      <c r="B58" s="60"/>
      <c r="C58" s="70" t="s">
        <v>285</v>
      </c>
      <c r="D58" s="73" t="s">
        <v>286</v>
      </c>
      <c r="E58" s="65"/>
      <c r="F58" s="65"/>
      <c r="G58" s="65"/>
      <c r="H58" s="65"/>
      <c r="I58" s="65"/>
      <c r="J58" s="65"/>
      <c r="K58" s="65"/>
    </row>
    <row r="59" spans="1:11" x14ac:dyDescent="0.2">
      <c r="A59" s="76"/>
      <c r="B59" s="76"/>
      <c r="C59" s="76"/>
      <c r="D59" s="77"/>
      <c r="E59" s="78"/>
      <c r="F59" s="78"/>
      <c r="G59" s="78"/>
      <c r="H59" s="78"/>
      <c r="I59" s="78"/>
      <c r="J59" s="78"/>
      <c r="K59" s="78"/>
    </row>
    <row r="60" spans="1:11" x14ac:dyDescent="0.2">
      <c r="A60" s="76"/>
      <c r="B60" s="76"/>
      <c r="C60" s="76"/>
      <c r="D60" s="77"/>
      <c r="E60" s="78"/>
      <c r="F60" s="78"/>
      <c r="G60" s="78"/>
      <c r="H60" s="78"/>
      <c r="I60" s="78"/>
      <c r="J60" s="78"/>
      <c r="K60" s="78"/>
    </row>
    <row r="61" spans="1:11" ht="11.25" customHeight="1" x14ac:dyDescent="0.2">
      <c r="A61" s="76"/>
      <c r="B61" s="88" t="s">
        <v>168</v>
      </c>
      <c r="C61" s="88"/>
      <c r="D61" s="88"/>
      <c r="E61" s="88"/>
      <c r="F61" s="88"/>
      <c r="G61" s="88"/>
      <c r="H61" s="88"/>
      <c r="I61" s="88"/>
      <c r="J61" s="88"/>
      <c r="K61" s="78"/>
    </row>
    <row r="62" spans="1:11" x14ac:dyDescent="0.2">
      <c r="C62" s="79"/>
      <c r="D62" s="80"/>
      <c r="E62" s="81"/>
      <c r="F62" s="81"/>
      <c r="G62" s="81"/>
      <c r="H62" s="81"/>
      <c r="I62" s="82"/>
      <c r="J62" s="82"/>
    </row>
    <row r="63" spans="1:11" x14ac:dyDescent="0.2">
      <c r="C63" s="83"/>
      <c r="D63" s="80"/>
      <c r="E63" s="81"/>
      <c r="F63" s="81"/>
      <c r="G63" s="81"/>
      <c r="H63" s="55"/>
      <c r="I63" s="55"/>
      <c r="J63" s="55"/>
    </row>
    <row r="64" spans="1:11" x14ac:dyDescent="0.2">
      <c r="C64" s="80"/>
      <c r="D64" s="80"/>
      <c r="E64" s="81"/>
      <c r="F64" s="81"/>
      <c r="G64" s="81"/>
      <c r="H64" s="81"/>
      <c r="I64" s="82"/>
      <c r="J64" s="82"/>
    </row>
    <row r="65" spans="3:11" x14ac:dyDescent="0.2">
      <c r="C65" s="81"/>
      <c r="D65" s="84"/>
      <c r="E65" s="81"/>
      <c r="F65" s="81"/>
      <c r="G65" s="81"/>
      <c r="H65" s="82"/>
      <c r="I65" s="82"/>
      <c r="J65" s="82"/>
    </row>
    <row r="66" spans="3:11" x14ac:dyDescent="0.2">
      <c r="C66" s="81"/>
      <c r="D66" s="81"/>
      <c r="E66" s="81"/>
      <c r="F66" s="81"/>
      <c r="G66" s="81"/>
      <c r="H66" s="82"/>
      <c r="I66" s="82"/>
      <c r="J66" s="82"/>
    </row>
    <row r="67" spans="3:11" x14ac:dyDescent="0.2">
      <c r="D67" s="91"/>
      <c r="E67" s="91"/>
      <c r="F67" s="91"/>
      <c r="G67" s="91"/>
      <c r="H67" s="55"/>
      <c r="I67" s="91"/>
      <c r="J67" s="91"/>
      <c r="K67" s="91"/>
    </row>
    <row r="68" spans="3:11" x14ac:dyDescent="0.2">
      <c r="D68" s="55"/>
      <c r="E68" s="55"/>
      <c r="F68" s="55"/>
      <c r="G68" s="55"/>
      <c r="H68" s="55"/>
      <c r="I68" s="82"/>
      <c r="J68" s="82"/>
      <c r="K68" s="82"/>
    </row>
    <row r="69" spans="3:11" x14ac:dyDescent="0.2">
      <c r="D69" s="91"/>
      <c r="E69" s="91"/>
      <c r="F69" s="91"/>
      <c r="G69" s="91"/>
      <c r="H69" s="55"/>
      <c r="I69" s="92"/>
      <c r="J69" s="92"/>
      <c r="K69" s="92"/>
    </row>
    <row r="70" spans="3:11" x14ac:dyDescent="0.2">
      <c r="D70" s="55"/>
      <c r="E70" s="55"/>
      <c r="F70" s="55"/>
      <c r="G70" s="55"/>
      <c r="H70" s="55"/>
      <c r="I70" s="55"/>
      <c r="J70" s="55"/>
      <c r="K70" s="55"/>
    </row>
    <row r="71" spans="3:11" x14ac:dyDescent="0.2">
      <c r="D71" s="91"/>
      <c r="E71" s="91"/>
      <c r="F71" s="91"/>
      <c r="G71" s="91"/>
      <c r="H71" s="91"/>
      <c r="I71" s="55"/>
      <c r="J71" s="55"/>
      <c r="K71" s="55"/>
    </row>
    <row r="72" spans="3:11" x14ac:dyDescent="0.2">
      <c r="D72" s="55"/>
      <c r="E72" s="55"/>
      <c r="F72" s="55"/>
      <c r="G72" s="55"/>
      <c r="H72" s="55"/>
      <c r="I72" s="55"/>
      <c r="J72" s="55"/>
      <c r="K72" s="55"/>
    </row>
    <row r="73" spans="3:11" x14ac:dyDescent="0.2">
      <c r="D73" s="55"/>
      <c r="E73" s="92"/>
      <c r="F73" s="92"/>
      <c r="G73" s="55"/>
      <c r="H73" s="92"/>
      <c r="I73" s="92"/>
      <c r="J73" s="92"/>
      <c r="K73" s="55"/>
    </row>
    <row r="74" spans="3:11" x14ac:dyDescent="0.2">
      <c r="D74" s="55"/>
      <c r="E74" s="55"/>
      <c r="F74" s="55"/>
      <c r="G74" s="55"/>
      <c r="H74" s="55"/>
      <c r="I74" s="55"/>
      <c r="J74" s="55"/>
      <c r="K74" s="55"/>
    </row>
    <row r="75" spans="3:11" x14ac:dyDescent="0.2">
      <c r="D75" s="55"/>
      <c r="E75" s="55"/>
      <c r="F75" s="55"/>
      <c r="G75" s="55"/>
      <c r="H75" s="55"/>
      <c r="I75" s="55"/>
      <c r="J75" s="55"/>
      <c r="K75" s="55"/>
    </row>
    <row r="76" spans="3:11" x14ac:dyDescent="0.2">
      <c r="D76" s="55"/>
      <c r="E76" s="55"/>
      <c r="F76" s="55"/>
      <c r="G76" s="55"/>
      <c r="H76" s="55"/>
      <c r="I76" s="55"/>
      <c r="J76" s="55"/>
      <c r="K76" s="55"/>
    </row>
    <row r="77" spans="3:11" x14ac:dyDescent="0.2">
      <c r="D77" s="55"/>
      <c r="E77" s="55"/>
      <c r="F77" s="55"/>
      <c r="G77" s="55"/>
      <c r="H77" s="55"/>
      <c r="I77" s="55"/>
      <c r="J77" s="55"/>
      <c r="K77" s="55"/>
    </row>
    <row r="78" spans="3:11" x14ac:dyDescent="0.2">
      <c r="D78" s="55"/>
      <c r="E78" s="55"/>
      <c r="F78" s="55"/>
      <c r="G78" s="55"/>
      <c r="H78" s="55"/>
      <c r="I78" s="55"/>
      <c r="J78" s="55"/>
      <c r="K78" s="55"/>
    </row>
    <row r="79" spans="3:11" x14ac:dyDescent="0.2">
      <c r="D79" s="55"/>
      <c r="E79" s="55"/>
      <c r="F79" s="55"/>
      <c r="G79" s="55"/>
      <c r="H79" s="55"/>
      <c r="I79" s="55"/>
      <c r="J79" s="55"/>
      <c r="K79" s="55"/>
    </row>
    <row r="80" spans="3:11" x14ac:dyDescent="0.2">
      <c r="D80" s="55"/>
      <c r="E80" s="55"/>
      <c r="F80" s="55"/>
      <c r="G80" s="55"/>
      <c r="H80" s="55"/>
      <c r="I80" s="55"/>
      <c r="J80" s="55"/>
      <c r="K80" s="55"/>
    </row>
    <row r="81" spans="4:11" x14ac:dyDescent="0.2">
      <c r="D81" s="55"/>
      <c r="E81" s="55"/>
      <c r="F81" s="55"/>
      <c r="G81" s="55"/>
      <c r="H81" s="55"/>
      <c r="I81" s="55"/>
      <c r="J81" s="55"/>
      <c r="K81" s="55"/>
    </row>
    <row r="82" spans="4:11" x14ac:dyDescent="0.2">
      <c r="D82" s="55"/>
      <c r="E82" s="55"/>
      <c r="F82" s="55"/>
      <c r="G82" s="55"/>
      <c r="H82" s="55"/>
      <c r="I82" s="55"/>
      <c r="J82" s="55"/>
      <c r="K82" s="55"/>
    </row>
    <row r="83" spans="4:11" x14ac:dyDescent="0.2">
      <c r="D83" s="55"/>
      <c r="E83" s="55"/>
      <c r="F83" s="55"/>
      <c r="G83" s="55"/>
      <c r="H83" s="55"/>
      <c r="I83" s="55"/>
      <c r="J83" s="55"/>
      <c r="K83" s="55"/>
    </row>
    <row r="84" spans="4:11" x14ac:dyDescent="0.2">
      <c r="D84" s="55"/>
      <c r="E84" s="55"/>
      <c r="F84" s="55"/>
      <c r="G84" s="55"/>
      <c r="H84" s="55"/>
      <c r="I84" s="55"/>
      <c r="J84" s="55"/>
      <c r="K84" s="55"/>
    </row>
    <row r="85" spans="4:11" x14ac:dyDescent="0.2">
      <c r="D85" s="55"/>
      <c r="E85" s="55"/>
      <c r="F85" s="55"/>
      <c r="G85" s="55"/>
      <c r="H85" s="55"/>
      <c r="I85" s="55"/>
      <c r="J85" s="55"/>
      <c r="K85" s="55"/>
    </row>
    <row r="86" spans="4:11" x14ac:dyDescent="0.2">
      <c r="D86" s="55"/>
      <c r="E86" s="55"/>
      <c r="F86" s="55"/>
      <c r="G86" s="55"/>
      <c r="H86" s="55"/>
      <c r="I86" s="55"/>
      <c r="J86" s="55"/>
      <c r="K86" s="55"/>
    </row>
    <row r="87" spans="4:11" x14ac:dyDescent="0.2">
      <c r="D87" s="55"/>
      <c r="E87" s="55"/>
      <c r="F87" s="55"/>
      <c r="G87" s="55"/>
      <c r="H87" s="55"/>
      <c r="I87" s="55"/>
      <c r="J87" s="55"/>
      <c r="K87" s="55"/>
    </row>
    <row r="88" spans="4:11" x14ac:dyDescent="0.2">
      <c r="D88" s="55"/>
      <c r="E88" s="55"/>
      <c r="F88" s="55"/>
      <c r="G88" s="55"/>
      <c r="H88" s="55"/>
      <c r="I88" s="55"/>
      <c r="J88" s="55"/>
      <c r="K88" s="55"/>
    </row>
    <row r="89" spans="4:11" x14ac:dyDescent="0.2">
      <c r="D89" s="55"/>
      <c r="E89" s="55"/>
      <c r="F89" s="55"/>
      <c r="G89" s="55"/>
      <c r="H89" s="55"/>
      <c r="I89" s="55"/>
      <c r="J89" s="55"/>
      <c r="K89" s="55"/>
    </row>
    <row r="90" spans="4:11" x14ac:dyDescent="0.2">
      <c r="D90" s="55"/>
      <c r="E90" s="55"/>
      <c r="F90" s="55"/>
      <c r="G90" s="55"/>
      <c r="H90" s="55"/>
      <c r="I90" s="55"/>
      <c r="J90" s="55"/>
      <c r="K90" s="55"/>
    </row>
    <row r="91" spans="4:11" x14ac:dyDescent="0.2">
      <c r="D91" s="55"/>
      <c r="E91" s="55"/>
      <c r="F91" s="55"/>
      <c r="G91" s="55"/>
      <c r="H91" s="55"/>
      <c r="I91" s="55"/>
      <c r="J91" s="55"/>
      <c r="K91" s="55"/>
    </row>
  </sheetData>
  <mergeCells count="15">
    <mergeCell ref="A4:A6"/>
    <mergeCell ref="B4:B6"/>
    <mergeCell ref="C4:D4"/>
    <mergeCell ref="E4:E5"/>
    <mergeCell ref="F4:F5"/>
    <mergeCell ref="D71:H71"/>
    <mergeCell ref="E73:F73"/>
    <mergeCell ref="H73:J73"/>
    <mergeCell ref="H4:K4"/>
    <mergeCell ref="B61:J61"/>
    <mergeCell ref="D67:G67"/>
    <mergeCell ref="I67:K67"/>
    <mergeCell ref="D69:G69"/>
    <mergeCell ref="I69:K69"/>
    <mergeCell ref="G4:G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орлого зарлага</vt:lpstr>
      <vt:lpstr>гүйцэтгэлийн мэдээ</vt:lpstr>
      <vt:lpstr>өглөг авлага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2015-11-19T11:41:15Z</dcterms:created>
  <dcterms:modified xsi:type="dcterms:W3CDTF">2015-11-19T11:44:04Z</dcterms:modified>
</cp:coreProperties>
</file>