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1" i="1"/>
  <c r="K67" l="1"/>
  <c r="L67"/>
  <c r="W67"/>
  <c r="X67"/>
  <c r="Y67"/>
  <c r="Z67"/>
  <c r="F66"/>
  <c r="D66" s="1"/>
  <c r="M67"/>
  <c r="N67"/>
  <c r="O67"/>
  <c r="P67"/>
  <c r="Q67"/>
  <c r="R67"/>
  <c r="S67"/>
  <c r="T67"/>
  <c r="U67"/>
  <c r="V67"/>
  <c r="AA11" l="1"/>
  <c r="AA67" s="1"/>
  <c r="J11"/>
  <c r="J67" s="1"/>
  <c r="I67"/>
  <c r="C65"/>
  <c r="I69" l="1"/>
  <c r="G67"/>
  <c r="H67"/>
  <c r="F12"/>
  <c r="D12" s="1"/>
  <c r="E12" s="1"/>
  <c r="F63"/>
  <c r="D63" s="1"/>
  <c r="E63" s="1"/>
  <c r="F64"/>
  <c r="D64" s="1"/>
  <c r="E64" s="1"/>
  <c r="F62"/>
  <c r="D62" s="1"/>
  <c r="E62" s="1"/>
  <c r="F61"/>
  <c r="D61" s="1"/>
  <c r="E61" s="1"/>
  <c r="F60"/>
  <c r="D60" s="1"/>
  <c r="E60" s="1"/>
  <c r="F59"/>
  <c r="D59" s="1"/>
  <c r="E59" s="1"/>
  <c r="F58"/>
  <c r="D58" s="1"/>
  <c r="E58" s="1"/>
  <c r="F57"/>
  <c r="D57" s="1"/>
  <c r="E57" s="1"/>
  <c r="F56"/>
  <c r="D56" s="1"/>
  <c r="F55"/>
  <c r="D55" s="1"/>
  <c r="F54"/>
  <c r="D54" s="1"/>
  <c r="F53"/>
  <c r="D53" s="1"/>
  <c r="C53"/>
  <c r="F52"/>
  <c r="D52" s="1"/>
  <c r="F51"/>
  <c r="D51" s="1"/>
  <c r="E51" s="1"/>
  <c r="F45"/>
  <c r="F43"/>
  <c r="F37"/>
  <c r="D37" s="1"/>
  <c r="F36"/>
  <c r="F34"/>
  <c r="F31"/>
  <c r="F30"/>
  <c r="F27"/>
  <c r="F26"/>
  <c r="D26" s="1"/>
  <c r="F33"/>
  <c r="D33" s="1"/>
  <c r="F15"/>
  <c r="D15" s="1"/>
  <c r="E15" s="1"/>
  <c r="F14"/>
  <c r="D14" s="1"/>
  <c r="E14" s="1"/>
  <c r="D30" l="1"/>
  <c r="E30" s="1"/>
  <c r="D34"/>
  <c r="E34" s="1"/>
  <c r="D45"/>
  <c r="E45" s="1"/>
  <c r="D27"/>
  <c r="E27" s="1"/>
  <c r="D31"/>
  <c r="E31" s="1"/>
  <c r="D36"/>
  <c r="E36" s="1"/>
  <c r="D43"/>
  <c r="E43" s="1"/>
  <c r="E56"/>
  <c r="E55"/>
  <c r="E54"/>
  <c r="E53"/>
  <c r="E52"/>
  <c r="E37"/>
  <c r="E26"/>
  <c r="F29" l="1"/>
  <c r="D29" l="1"/>
  <c r="E29" s="1"/>
  <c r="F25" l="1"/>
  <c r="D25" l="1"/>
  <c r="E25" s="1"/>
  <c r="C66"/>
  <c r="F65" l="1"/>
  <c r="D65" s="1"/>
  <c r="E65" s="1"/>
  <c r="E66"/>
  <c r="F49"/>
  <c r="D49" s="1"/>
  <c r="E49" s="1"/>
  <c r="F38"/>
  <c r="D38" s="1"/>
  <c r="F47" l="1"/>
  <c r="D47" l="1"/>
  <c r="E47" s="1"/>
  <c r="F50"/>
  <c r="D50" s="1"/>
  <c r="F13"/>
  <c r="D13" s="1"/>
  <c r="E13" s="1"/>
  <c r="F46"/>
  <c r="D46" s="1"/>
  <c r="E46" l="1"/>
  <c r="E50"/>
  <c r="C67"/>
  <c r="E33"/>
  <c r="F40" l="1"/>
  <c r="D40" l="1"/>
  <c r="E40" s="1"/>
  <c r="F48"/>
  <c r="D48" l="1"/>
  <c r="F17"/>
  <c r="D17" s="1"/>
  <c r="E17" s="1"/>
  <c r="E48" l="1"/>
  <c r="F39"/>
  <c r="D39" l="1"/>
  <c r="E39" s="1"/>
  <c r="F23"/>
  <c r="D23" s="1"/>
  <c r="E23" s="1"/>
  <c r="F44" l="1"/>
  <c r="D44" l="1"/>
  <c r="E44" s="1"/>
  <c r="F16"/>
  <c r="D16" s="1"/>
  <c r="E16" s="1"/>
  <c r="F19" l="1"/>
  <c r="D19" s="1"/>
  <c r="E19" s="1"/>
  <c r="F41"/>
  <c r="D41" s="1"/>
  <c r="F20"/>
  <c r="D20" s="1"/>
  <c r="E20" s="1"/>
  <c r="F21"/>
  <c r="D21" s="1"/>
  <c r="E21" s="1"/>
  <c r="F18"/>
  <c r="D18" s="1"/>
  <c r="E18" s="1"/>
  <c r="F22"/>
  <c r="D22" s="1"/>
  <c r="E22" s="1"/>
  <c r="F32"/>
  <c r="F24"/>
  <c r="F28"/>
  <c r="F42"/>
  <c r="F35"/>
  <c r="E38"/>
  <c r="F11"/>
  <c r="D11" s="1"/>
  <c r="E11" s="1"/>
  <c r="D35" l="1"/>
  <c r="E35" s="1"/>
  <c r="E42"/>
  <c r="D42"/>
  <c r="D24"/>
  <c r="E24" s="1"/>
  <c r="E28"/>
  <c r="D28"/>
  <c r="D32"/>
  <c r="E32" s="1"/>
  <c r="F67"/>
  <c r="D67" l="1"/>
  <c r="E41"/>
  <c r="E67" s="1"/>
</calcChain>
</file>

<file path=xl/sharedStrings.xml><?xml version="1.0" encoding="utf-8"?>
<sst xmlns="http://schemas.openxmlformats.org/spreadsheetml/2006/main" count="87" uniqueCount="87">
  <si>
    <t>ТӨСӨВТ НЭГЖИЙН НЭРС</t>
  </si>
  <si>
    <t>ЭДИЙН ЗАСГИЙН АНГИЛАЛ</t>
  </si>
  <si>
    <t>Төсвийн хувиараар батлагдсан төсөв</t>
  </si>
  <si>
    <t>Төсвийн хуваарьт өөрчлөлт оруулах санал</t>
  </si>
  <si>
    <t>Өөрчлөлтийн зөрүү</t>
  </si>
  <si>
    <t>Бараа ажил үйлчилгээний бусад зардал</t>
  </si>
  <si>
    <t>Бичиг хэрэг</t>
  </si>
  <si>
    <t>Гэрэл цахилгаан</t>
  </si>
  <si>
    <t>Түлш халаалт</t>
  </si>
  <si>
    <t>Урсгал засвар</t>
  </si>
  <si>
    <t>Тээвэр шатахуун</t>
  </si>
  <si>
    <t>Хоол</t>
  </si>
  <si>
    <t>Багануур дүүрэг дэх цагдаагийн хэлтэс</t>
  </si>
  <si>
    <t>Нийт</t>
  </si>
  <si>
    <t>Авто бааз</t>
  </si>
  <si>
    <t>Хамгаалалтын 3-р газар</t>
  </si>
  <si>
    <t>Сэлэнгэ / Мандал /</t>
  </si>
  <si>
    <t>Өмнөговь аймаг</t>
  </si>
  <si>
    <t>Хүч спорт хороо</t>
  </si>
  <si>
    <t>Техник засварын төв</t>
  </si>
  <si>
    <t>Хамгаалалтын 2-р газар</t>
  </si>
  <si>
    <t>Холбооны хэлтэс</t>
  </si>
  <si>
    <t>Дэмжлэг үзүүлэх газар</t>
  </si>
  <si>
    <t>Хамгаалалтын 1-р газар</t>
  </si>
  <si>
    <t>Санхүү, хангамжийн газар</t>
  </si>
  <si>
    <t>ОНЦХАТөв</t>
  </si>
  <si>
    <t>Дадлага сургалтын төв</t>
  </si>
  <si>
    <t>Сүүж-Уул сувилал</t>
  </si>
  <si>
    <t>Дорнод аймаг</t>
  </si>
  <si>
    <t>Архангай аймаг</t>
  </si>
  <si>
    <t>Говь-Алтай аймаг</t>
  </si>
  <si>
    <t>Төв аймаг</t>
  </si>
  <si>
    <t>Баянхонгор аймаг</t>
  </si>
  <si>
    <t>Өвөрхангай аймаг</t>
  </si>
  <si>
    <t>Сүхбаатар аймаг</t>
  </si>
  <si>
    <t>Ховд аймаг</t>
  </si>
  <si>
    <t>САНГИЙН  САЙДЫН 2013 ОНЫ 73 ДУГААР ТУШААЛЫН ХҮРЭЭНД ЦАГДААГИЙН БАЙГУУЛЛАГЫН 2015 ОНЫ ТОДОТГОСОН ТӨСӨВТ ӨӨРЧЛӨЛТ ОРУУЛАХ САНАЛ</t>
  </si>
  <si>
    <t>Сэлэнгэ аймаг</t>
  </si>
  <si>
    <t>Орхон аймаг</t>
  </si>
  <si>
    <t>Сэлэнгэ / Сайхан /</t>
  </si>
  <si>
    <t>Дундговь</t>
  </si>
  <si>
    <t>Хэнтий аймаг</t>
  </si>
  <si>
    <t>Төмөр замын цагдаагийн хэлтэс</t>
  </si>
  <si>
    <t>Дархан-Уул аймаг</t>
  </si>
  <si>
    <t>Улаанбаатар хотын цагдаа</t>
  </si>
  <si>
    <t>Баянгол дүүрэг дэх цагдаагийн 2-р хэлтэс</t>
  </si>
  <si>
    <t>Хан-Уул дүүрэг дэх цагдаагийн 2-р хэлтэс</t>
  </si>
  <si>
    <t>Хан-Уул дүүрэг дэх цагдаагийн 1-р хэлтэс</t>
  </si>
  <si>
    <t>Баян-Өлгий аймаг</t>
  </si>
  <si>
    <t>Говьсүмбэр аймаг</t>
  </si>
  <si>
    <t>Цалин</t>
  </si>
  <si>
    <t>ЭМД</t>
  </si>
  <si>
    <t>Булган аймаг</t>
  </si>
  <si>
    <t>Дорноговь аймаг</t>
  </si>
  <si>
    <t>Дорноговь аймаг Замын-Үүд сум</t>
  </si>
  <si>
    <t>Завхан аймаг</t>
  </si>
  <si>
    <t>Өвөрхангай аймаг Хархорин сум</t>
  </si>
  <si>
    <t>Увс аймаг</t>
  </si>
  <si>
    <t>Хөвсгөл аймаг</t>
  </si>
  <si>
    <t>Багахангай дүүрэг дэх цагдаагийн хэлтэс</t>
  </si>
  <si>
    <t>Баянгол дүүрэг дэх цагдаагийн 1-р хэлтэс</t>
  </si>
  <si>
    <t>Баянзүрх дүүрэг дэх цагдаагийн 1-р хэлтэс</t>
  </si>
  <si>
    <t>Баянзүрх дүүрэг дэх цагдаагийн 2-р хэлтэс</t>
  </si>
  <si>
    <t>Баянзүрх дүүрэг дэх цагдаагийн 3-р хэлтэс</t>
  </si>
  <si>
    <t>Налайх дүүрэг дэх цагдаагийн хэлтэс</t>
  </si>
  <si>
    <t>Сүхбаатар дүүрэг дэх цагдаагийн 1-р хэлтэс</t>
  </si>
  <si>
    <t>Сүхбаатар дүүрэг дэх цагдаагийн 2-р хэлтэс</t>
  </si>
  <si>
    <t>Сонгинохайрхан дүүрэг дэх цагдаагийн 1-р хэлтэс</t>
  </si>
  <si>
    <t>Сонгинохайрхан дүүрэг дэх цагдаагийн 2-р хэлтэс</t>
  </si>
  <si>
    <t>Сонгинохайрхан дүүрэг дэх цагдаагийн 3-р хэлтэс</t>
  </si>
  <si>
    <t>Чингэлтэй дүүрэг дэх цагдаагийн 1-р хэлтэс</t>
  </si>
  <si>
    <t>Чингэлтэй дүүрэг дэх цагдаагийн 2-р хэлтэс</t>
  </si>
  <si>
    <t>2015.10.30</t>
  </si>
  <si>
    <t>Тээврийн хэрэгслийн даатгал</t>
  </si>
  <si>
    <t>Газрын төлбөр</t>
  </si>
  <si>
    <t>Шуудан холбоо</t>
  </si>
  <si>
    <t>Цэвэр бохир ус</t>
  </si>
  <si>
    <t>Хичээл сургалт</t>
  </si>
  <si>
    <t>Бага үнэтэй түргэн элэгдэх зүйлс</t>
  </si>
  <si>
    <t>Төлбөр хураамж</t>
  </si>
  <si>
    <t>Тээврийн хэрэгслийн татвар</t>
  </si>
  <si>
    <t>Ном хэвлэл</t>
  </si>
  <si>
    <t>Аудит</t>
  </si>
  <si>
    <t>Тээврийн хэрэгслийн оношилгоо</t>
  </si>
  <si>
    <t>Багаж хэрэгсэл</t>
  </si>
  <si>
    <t>Байрны түрээс</t>
  </si>
  <si>
    <t>САНХҮҮ, ХАНГАМЖИЙН ГАЗАР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</si>
</sst>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3F3F3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8"/>
      <name val="FBMOArial"/>
      <family val="2"/>
      <charset val="204"/>
    </font>
    <font>
      <sz val="11"/>
      <name val="Arial"/>
      <family val="2"/>
    </font>
    <font>
      <sz val="16"/>
      <name val="Arial"/>
      <family val="2"/>
    </font>
    <font>
      <sz val="7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6" fillId="3" borderId="2" applyNumberFormat="0" applyAlignment="0" applyProtection="0"/>
    <xf numFmtId="0" fontId="7" fillId="2" borderId="0" applyNumberFormat="0" applyBorder="0" applyAlignment="0" applyProtection="0"/>
    <xf numFmtId="0" fontId="4" fillId="0" borderId="0"/>
    <xf numFmtId="0" fontId="3" fillId="0" borderId="0"/>
    <xf numFmtId="0" fontId="2" fillId="0" borderId="1" applyNumberFormat="0" applyFill="0" applyAlignment="0" applyProtection="0"/>
    <xf numFmtId="0" fontId="4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</cellStyleXfs>
  <cellXfs count="45">
    <xf numFmtId="0" fontId="0" fillId="0" borderId="0" xfId="0"/>
    <xf numFmtId="0" fontId="9" fillId="0" borderId="0" xfId="0" applyFont="1" applyFill="1"/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6" fontId="5" fillId="0" borderId="3" xfId="1" applyNumberFormat="1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Alignment="1">
      <alignment horizontal="center" vertical="center"/>
    </xf>
    <xf numFmtId="166" fontId="11" fillId="0" borderId="3" xfId="1" applyNumberFormat="1" applyFont="1" applyFill="1" applyBorder="1"/>
    <xf numFmtId="166" fontId="5" fillId="0" borderId="0" xfId="1" applyNumberFormat="1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66" fontId="9" fillId="0" borderId="0" xfId="1" applyNumberFormat="1" applyFont="1" applyFill="1" applyAlignment="1">
      <alignment horizontal="center" vertical="center"/>
    </xf>
    <xf numFmtId="166" fontId="8" fillId="0" borderId="3" xfId="1" applyNumberFormat="1" applyFont="1" applyFill="1" applyBorder="1" applyAlignment="1">
      <alignment horizontal="center" vertical="center"/>
    </xf>
    <xf numFmtId="166" fontId="11" fillId="0" borderId="3" xfId="1" applyNumberFormat="1" applyFont="1" applyFill="1" applyBorder="1" applyAlignment="1">
      <alignment horizontal="center" vertical="center"/>
    </xf>
    <xf numFmtId="166" fontId="9" fillId="0" borderId="0" xfId="0" applyNumberFormat="1" applyFont="1" applyFill="1"/>
    <xf numFmtId="166" fontId="4" fillId="0" borderId="0" xfId="0" applyNumberFormat="1" applyFont="1" applyFill="1"/>
    <xf numFmtId="166" fontId="4" fillId="0" borderId="0" xfId="1" applyNumberFormat="1" applyFont="1" applyFill="1" applyAlignment="1">
      <alignment horizontal="center" vertical="center"/>
    </xf>
    <xf numFmtId="166" fontId="8" fillId="0" borderId="3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/>
    <xf numFmtId="166" fontId="12" fillId="0" borderId="3" xfId="0" applyNumberFormat="1" applyFont="1" applyBorder="1" applyAlignment="1">
      <alignment vertical="center"/>
    </xf>
    <xf numFmtId="166" fontId="12" fillId="0" borderId="3" xfId="1" applyNumberFormat="1" applyFont="1" applyBorder="1" applyAlignment="1">
      <alignment vertical="center"/>
    </xf>
    <xf numFmtId="166" fontId="12" fillId="4" borderId="3" xfId="1" applyNumberFormat="1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165" fontId="12" fillId="4" borderId="3" xfId="1" applyNumberFormat="1" applyFont="1" applyFill="1" applyBorder="1" applyAlignment="1">
      <alignment vertical="center"/>
    </xf>
    <xf numFmtId="165" fontId="12" fillId="0" borderId="3" xfId="1" applyNumberFormat="1" applyFont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4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6" fontId="5" fillId="0" borderId="4" xfId="1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20">
    <cellStyle name="Comma" xfId="1" builtinId="3"/>
    <cellStyle name="Comma 2" xfId="3"/>
    <cellStyle name="Comma 3" xfId="16"/>
    <cellStyle name="Comma 8" xfId="10"/>
    <cellStyle name="Comma 9" xfId="13"/>
    <cellStyle name="Good 3" xfId="5"/>
    <cellStyle name="Heading 1 2" xfId="8"/>
    <cellStyle name="Normal" xfId="0" builtinId="0"/>
    <cellStyle name="Normal 11" xfId="7"/>
    <cellStyle name="Normal 12" xfId="11"/>
    <cellStyle name="Normal 2" xfId="2"/>
    <cellStyle name="Normal 2 2" xfId="14"/>
    <cellStyle name="Normal 2 2 10" xfId="19"/>
    <cellStyle name="Normal 2 2 2" xfId="6"/>
    <cellStyle name="Normal 2 2 8" xfId="9"/>
    <cellStyle name="Normal 2 2 9" xfId="12"/>
    <cellStyle name="Normal 2 3" xfId="17"/>
    <cellStyle name="Normal 2 4" xfId="18"/>
    <cellStyle name="Normal 3" xfId="15"/>
    <cellStyle name="Outpu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topLeftCell="A64" workbookViewId="0">
      <selection activeCell="M75" sqref="M75"/>
    </sheetView>
  </sheetViews>
  <sheetFormatPr defaultRowHeight="14.25"/>
  <cols>
    <col min="1" max="1" width="4.140625" style="1" customWidth="1"/>
    <col min="2" max="2" width="14.7109375" style="2" customWidth="1"/>
    <col min="3" max="3" width="13.42578125" style="15" customWidth="1"/>
    <col min="4" max="4" width="11.85546875" style="15" customWidth="1"/>
    <col min="5" max="5" width="12.7109375" style="15" customWidth="1"/>
    <col min="6" max="6" width="11" style="1" customWidth="1"/>
    <col min="7" max="7" width="12.42578125" style="1" bestFit="1" customWidth="1"/>
    <col min="8" max="8" width="11.140625" style="1" customWidth="1"/>
    <col min="9" max="9" width="10.28515625" style="1" customWidth="1"/>
    <col min="10" max="12" width="10.5703125" style="1" customWidth="1"/>
    <col min="13" max="13" width="10.28515625" style="1" customWidth="1"/>
    <col min="14" max="14" width="9.42578125" style="1" customWidth="1"/>
    <col min="15" max="15" width="10.28515625" style="1" bestFit="1" customWidth="1"/>
    <col min="16" max="16" width="9" style="1" bestFit="1" customWidth="1"/>
    <col min="17" max="17" width="8.7109375" style="1" customWidth="1"/>
    <col min="18" max="18" width="9.140625" style="1" customWidth="1"/>
    <col min="19" max="19" width="9" style="1" customWidth="1"/>
    <col min="20" max="20" width="7.42578125" style="1" customWidth="1"/>
    <col min="21" max="21" width="9.5703125" style="1" customWidth="1"/>
    <col min="22" max="23" width="8.7109375" style="1" customWidth="1"/>
    <col min="24" max="25" width="8.42578125" style="1" customWidth="1"/>
    <col min="26" max="26" width="10.28515625" style="1" customWidth="1"/>
    <col min="27" max="27" width="11.140625" style="1" customWidth="1"/>
    <col min="28" max="16384" width="9.140625" style="1"/>
  </cols>
  <sheetData>
    <row r="1" spans="1:27" ht="20.25" customHeight="1"/>
    <row r="5" spans="1:27">
      <c r="A5" s="14"/>
      <c r="B5" s="3"/>
      <c r="C5" s="20"/>
      <c r="D5" s="20"/>
      <c r="E5" s="20"/>
      <c r="F5" s="1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>
      <c r="A6" s="14"/>
      <c r="B6" s="3"/>
      <c r="C6" s="20"/>
      <c r="D6" s="20"/>
      <c r="E6" s="20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20.25">
      <c r="A7" s="33" t="s">
        <v>36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>
      <c r="A8" s="34" t="s">
        <v>72</v>
      </c>
      <c r="B8" s="35"/>
    </row>
    <row r="9" spans="1:27" ht="43.5" customHeight="1">
      <c r="A9" s="36" t="s">
        <v>0</v>
      </c>
      <c r="B9" s="37"/>
      <c r="C9" s="40" t="s">
        <v>1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s="6" customFormat="1" ht="64.5" customHeight="1">
      <c r="A10" s="38"/>
      <c r="B10" s="39"/>
      <c r="C10" s="5" t="s">
        <v>2</v>
      </c>
      <c r="D10" s="5" t="s">
        <v>3</v>
      </c>
      <c r="E10" s="5" t="s">
        <v>4</v>
      </c>
      <c r="F10" s="4" t="s">
        <v>5</v>
      </c>
      <c r="G10" s="4" t="s">
        <v>50</v>
      </c>
      <c r="H10" s="4" t="s">
        <v>51</v>
      </c>
      <c r="I10" s="4" t="s">
        <v>7</v>
      </c>
      <c r="J10" s="4" t="s">
        <v>8</v>
      </c>
      <c r="K10" s="4" t="s">
        <v>84</v>
      </c>
      <c r="L10" s="4" t="s">
        <v>85</v>
      </c>
      <c r="M10" s="4" t="s">
        <v>9</v>
      </c>
      <c r="N10" s="4" t="s">
        <v>76</v>
      </c>
      <c r="O10" s="4" t="s">
        <v>75</v>
      </c>
      <c r="P10" s="4" t="s">
        <v>78</v>
      </c>
      <c r="Q10" s="4" t="s">
        <v>77</v>
      </c>
      <c r="R10" s="4" t="s">
        <v>6</v>
      </c>
      <c r="S10" s="4" t="s">
        <v>79</v>
      </c>
      <c r="T10" s="4" t="s">
        <v>81</v>
      </c>
      <c r="U10" s="4" t="s">
        <v>80</v>
      </c>
      <c r="V10" s="4" t="s">
        <v>73</v>
      </c>
      <c r="W10" s="4" t="s">
        <v>83</v>
      </c>
      <c r="X10" s="4" t="s">
        <v>82</v>
      </c>
      <c r="Y10" s="4" t="s">
        <v>74</v>
      </c>
      <c r="Z10" s="4" t="s">
        <v>10</v>
      </c>
      <c r="AA10" s="4" t="s">
        <v>11</v>
      </c>
    </row>
    <row r="11" spans="1:27" s="9" customFormat="1" ht="31.5" customHeight="1">
      <c r="A11" s="7">
        <v>1</v>
      </c>
      <c r="B11" s="8" t="s">
        <v>24</v>
      </c>
      <c r="C11" s="21">
        <v>18124280000</v>
      </c>
      <c r="D11" s="7">
        <f>+F11</f>
        <v>347237000</v>
      </c>
      <c r="E11" s="7">
        <f>+C11+D11</f>
        <v>18471517000</v>
      </c>
      <c r="F11" s="7">
        <f t="shared" ref="F11:F42" si="0">SUM(G11:AA11)</f>
        <v>347237000</v>
      </c>
      <c r="G11" s="7">
        <v>372000000</v>
      </c>
      <c r="H11" s="7">
        <v>28000000</v>
      </c>
      <c r="I11" s="7">
        <f>-1200000-9000000</f>
        <v>-10200000</v>
      </c>
      <c r="J11" s="7">
        <f>-6830000-9000000</f>
        <v>-15830000</v>
      </c>
      <c r="K11" s="7"/>
      <c r="L11" s="7"/>
      <c r="M11" s="7">
        <v>10000000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-158000</v>
      </c>
      <c r="Z11" s="7">
        <v>70000000</v>
      </c>
      <c r="AA11" s="7">
        <f>-1575000-5000000-100000000</f>
        <v>-106575000</v>
      </c>
    </row>
    <row r="12" spans="1:27" s="9" customFormat="1" ht="31.5" customHeight="1">
      <c r="A12" s="7">
        <v>2</v>
      </c>
      <c r="B12" s="8" t="s">
        <v>22</v>
      </c>
      <c r="C12" s="21">
        <v>3223627400</v>
      </c>
      <c r="D12" s="7">
        <f>+F12</f>
        <v>62000000</v>
      </c>
      <c r="E12" s="7">
        <f>+C12+D12</f>
        <v>3285627400</v>
      </c>
      <c r="F12" s="7">
        <f t="shared" si="0"/>
        <v>62000000</v>
      </c>
      <c r="G12" s="7">
        <v>48500000</v>
      </c>
      <c r="H12" s="7">
        <v>13500000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9" customFormat="1" ht="31.5" customHeight="1">
      <c r="A13" s="7">
        <v>3</v>
      </c>
      <c r="B13" s="8" t="s">
        <v>42</v>
      </c>
      <c r="C13" s="21">
        <v>2637842300</v>
      </c>
      <c r="D13" s="7">
        <f>+F13</f>
        <v>-98500000</v>
      </c>
      <c r="E13" s="7">
        <f t="shared" ref="E13:E15" si="1">+C13+D13</f>
        <v>2539342300</v>
      </c>
      <c r="F13" s="7">
        <f t="shared" si="0"/>
        <v>-98500000</v>
      </c>
      <c r="G13" s="7">
        <v>-99000000</v>
      </c>
      <c r="H13" s="7">
        <v>500000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9" customFormat="1" ht="31.5" customHeight="1">
      <c r="A14" s="7">
        <v>4</v>
      </c>
      <c r="B14" s="8" t="s">
        <v>25</v>
      </c>
      <c r="C14" s="21">
        <v>516110900</v>
      </c>
      <c r="D14" s="7">
        <f t="shared" ref="D14:D15" si="2">+F14</f>
        <v>7500000</v>
      </c>
      <c r="E14" s="7">
        <f t="shared" si="1"/>
        <v>523610900</v>
      </c>
      <c r="F14" s="7">
        <f t="shared" si="0"/>
        <v>7500000</v>
      </c>
      <c r="G14" s="7">
        <v>2000000</v>
      </c>
      <c r="H14" s="7">
        <v>5500000</v>
      </c>
      <c r="I14" s="7"/>
      <c r="J14" s="7"/>
      <c r="K14" s="7"/>
      <c r="L14" s="7"/>
      <c r="M14" s="7">
        <v>2451600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-2451600</v>
      </c>
      <c r="AA14" s="7"/>
    </row>
    <row r="15" spans="1:27" s="9" customFormat="1" ht="31.5" customHeight="1">
      <c r="A15" s="7">
        <v>5</v>
      </c>
      <c r="B15" s="8" t="s">
        <v>19</v>
      </c>
      <c r="C15" s="21">
        <v>5849162700</v>
      </c>
      <c r="D15" s="7">
        <f t="shared" si="2"/>
        <v>-224000000</v>
      </c>
      <c r="E15" s="7">
        <f t="shared" si="1"/>
        <v>5625162700</v>
      </c>
      <c r="F15" s="7">
        <f t="shared" si="0"/>
        <v>-224000000</v>
      </c>
      <c r="G15" s="7">
        <v>-222000000</v>
      </c>
      <c r="H15" s="7">
        <v>-2000000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9" customFormat="1" ht="31.5" customHeight="1">
      <c r="A16" s="7">
        <v>6</v>
      </c>
      <c r="B16" s="8" t="s">
        <v>14</v>
      </c>
      <c r="C16" s="21">
        <v>3312866100</v>
      </c>
      <c r="D16" s="7">
        <f t="shared" ref="D16:D24" si="3">+F16</f>
        <v>31000000</v>
      </c>
      <c r="E16" s="7">
        <f t="shared" ref="E16:E24" si="4">+C16+D16</f>
        <v>3343866100</v>
      </c>
      <c r="F16" s="7">
        <f t="shared" si="0"/>
        <v>31000000</v>
      </c>
      <c r="G16" s="7">
        <v>1000000</v>
      </c>
      <c r="H16" s="7">
        <v>10000000</v>
      </c>
      <c r="I16" s="7"/>
      <c r="J16" s="7"/>
      <c r="K16" s="7"/>
      <c r="L16" s="7"/>
      <c r="M16" s="7">
        <v>20000000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9" customFormat="1" ht="31.5" customHeight="1">
      <c r="A17" s="7">
        <v>7</v>
      </c>
      <c r="B17" s="5" t="s">
        <v>23</v>
      </c>
      <c r="C17" s="21">
        <v>4745192700</v>
      </c>
      <c r="D17" s="7">
        <f t="shared" si="3"/>
        <v>-160000000</v>
      </c>
      <c r="E17" s="7">
        <f t="shared" si="4"/>
        <v>4585192700</v>
      </c>
      <c r="F17" s="7">
        <f t="shared" si="0"/>
        <v>-160000000</v>
      </c>
      <c r="G17" s="7">
        <v>-160000000</v>
      </c>
      <c r="H17" s="7"/>
      <c r="I17" s="7"/>
      <c r="J17" s="7">
        <v>-2500000</v>
      </c>
      <c r="K17" s="7"/>
      <c r="L17" s="7"/>
      <c r="M17" s="7">
        <v>800000</v>
      </c>
      <c r="N17" s="7"/>
      <c r="O17" s="7"/>
      <c r="P17" s="7">
        <v>700000</v>
      </c>
      <c r="Q17" s="7">
        <v>1000000</v>
      </c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9" customFormat="1" ht="31.5" customHeight="1">
      <c r="A18" s="7">
        <v>8</v>
      </c>
      <c r="B18" s="5" t="s">
        <v>20</v>
      </c>
      <c r="C18" s="21">
        <v>2821292800</v>
      </c>
      <c r="D18" s="7">
        <f t="shared" si="3"/>
        <v>29700000</v>
      </c>
      <c r="E18" s="7">
        <f t="shared" si="4"/>
        <v>2850992800</v>
      </c>
      <c r="F18" s="7">
        <f t="shared" si="0"/>
        <v>29700000</v>
      </c>
      <c r="G18" s="7">
        <v>23000000</v>
      </c>
      <c r="H18" s="7">
        <v>6700000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9" customFormat="1" ht="31.5" customHeight="1">
      <c r="A19" s="7">
        <v>9</v>
      </c>
      <c r="B19" s="5" t="s">
        <v>15</v>
      </c>
      <c r="C19" s="21">
        <v>4562523600</v>
      </c>
      <c r="D19" s="7">
        <f t="shared" si="3"/>
        <v>9500000</v>
      </c>
      <c r="E19" s="7">
        <f t="shared" si="4"/>
        <v>4572023600</v>
      </c>
      <c r="F19" s="7">
        <f t="shared" si="0"/>
        <v>9500000</v>
      </c>
      <c r="G19" s="7">
        <v>4000000</v>
      </c>
      <c r="H19" s="7">
        <v>5500000</v>
      </c>
      <c r="I19" s="7"/>
      <c r="J19" s="7"/>
      <c r="K19" s="7"/>
      <c r="L19" s="7"/>
      <c r="M19" s="7">
        <v>9000000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v>-9000000</v>
      </c>
    </row>
    <row r="20" spans="1:27" s="9" customFormat="1" ht="31.5" customHeight="1">
      <c r="A20" s="7">
        <v>10</v>
      </c>
      <c r="B20" s="5" t="s">
        <v>26</v>
      </c>
      <c r="C20" s="21">
        <v>1126970600</v>
      </c>
      <c r="D20" s="7">
        <f t="shared" si="3"/>
        <v>12600000</v>
      </c>
      <c r="E20" s="7">
        <f t="shared" si="4"/>
        <v>1139570600</v>
      </c>
      <c r="F20" s="7">
        <f t="shared" si="0"/>
        <v>12600000</v>
      </c>
      <c r="G20" s="7"/>
      <c r="H20" s="7">
        <v>12600000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9" customFormat="1" ht="31.5" customHeight="1">
      <c r="A21" s="7">
        <v>11</v>
      </c>
      <c r="B21" s="5" t="s">
        <v>18</v>
      </c>
      <c r="C21" s="21">
        <v>159304000</v>
      </c>
      <c r="D21" s="7">
        <f t="shared" si="3"/>
        <v>14530000</v>
      </c>
      <c r="E21" s="7">
        <f t="shared" si="4"/>
        <v>173834000</v>
      </c>
      <c r="F21" s="7">
        <f t="shared" si="0"/>
        <v>14530000</v>
      </c>
      <c r="G21" s="7">
        <v>9500000</v>
      </c>
      <c r="H21" s="7">
        <v>-3000000</v>
      </c>
      <c r="I21" s="7">
        <v>1200000</v>
      </c>
      <c r="J21" s="7">
        <v>6830000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9" customFormat="1" ht="31.5" customHeight="1">
      <c r="A22" s="7">
        <v>12</v>
      </c>
      <c r="B22" s="5" t="s">
        <v>27</v>
      </c>
      <c r="C22" s="21">
        <v>898652700</v>
      </c>
      <c r="D22" s="7">
        <f t="shared" si="3"/>
        <v>17300000</v>
      </c>
      <c r="E22" s="7">
        <f t="shared" si="4"/>
        <v>915952700</v>
      </c>
      <c r="F22" s="7">
        <f t="shared" si="0"/>
        <v>17300000</v>
      </c>
      <c r="G22" s="7">
        <v>10500000</v>
      </c>
      <c r="H22" s="7">
        <v>-2200000</v>
      </c>
      <c r="I22" s="7">
        <v>9000000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9" customFormat="1" ht="31.5" customHeight="1">
      <c r="A23" s="7">
        <v>13</v>
      </c>
      <c r="B23" s="8" t="s">
        <v>21</v>
      </c>
      <c r="C23" s="21">
        <v>553888900</v>
      </c>
      <c r="D23" s="7">
        <f t="shared" si="3"/>
        <v>-41842000</v>
      </c>
      <c r="E23" s="7">
        <f t="shared" si="4"/>
        <v>512046900</v>
      </c>
      <c r="F23" s="7">
        <f t="shared" si="0"/>
        <v>-41842000</v>
      </c>
      <c r="G23" s="7">
        <v>-40000000</v>
      </c>
      <c r="H23" s="7">
        <v>-2000000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158000</v>
      </c>
      <c r="W23" s="7"/>
      <c r="X23" s="7"/>
      <c r="Y23" s="7"/>
      <c r="Z23" s="7"/>
      <c r="AA23" s="7"/>
    </row>
    <row r="24" spans="1:27" s="9" customFormat="1" ht="31.5" customHeight="1">
      <c r="A24" s="7">
        <v>14</v>
      </c>
      <c r="B24" s="5" t="s">
        <v>29</v>
      </c>
      <c r="C24" s="21">
        <v>1697484400</v>
      </c>
      <c r="D24" s="7">
        <f t="shared" si="3"/>
        <v>14300000</v>
      </c>
      <c r="E24" s="7">
        <f t="shared" si="4"/>
        <v>1711784400</v>
      </c>
      <c r="F24" s="7">
        <f t="shared" si="0"/>
        <v>14300000</v>
      </c>
      <c r="G24" s="7">
        <v>13500000</v>
      </c>
      <c r="H24" s="7">
        <v>800000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9" customFormat="1" ht="31.5" customHeight="1">
      <c r="A25" s="7">
        <v>15</v>
      </c>
      <c r="B25" s="8" t="s">
        <v>48</v>
      </c>
      <c r="C25" s="21">
        <v>1646225800</v>
      </c>
      <c r="D25" s="7">
        <f t="shared" ref="D25:D27" si="5">+F25</f>
        <v>26000000</v>
      </c>
      <c r="E25" s="7">
        <f t="shared" ref="E25:E43" si="6">+C25+D25</f>
        <v>1672225800</v>
      </c>
      <c r="F25" s="7">
        <f t="shared" si="0"/>
        <v>26000000</v>
      </c>
      <c r="G25" s="7">
        <v>24500000</v>
      </c>
      <c r="H25" s="7">
        <v>1500000</v>
      </c>
      <c r="I25" s="7">
        <v>-2000000</v>
      </c>
      <c r="J25" s="7">
        <v>-8000000</v>
      </c>
      <c r="K25" s="7"/>
      <c r="L25" s="7"/>
      <c r="M25" s="7">
        <v>10000000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9" customFormat="1" ht="31.5" customHeight="1">
      <c r="A26" s="7">
        <v>16</v>
      </c>
      <c r="B26" s="8" t="s">
        <v>32</v>
      </c>
      <c r="C26" s="21">
        <v>1718279600</v>
      </c>
      <c r="D26" s="7">
        <f t="shared" si="5"/>
        <v>30500000</v>
      </c>
      <c r="E26" s="7">
        <f t="shared" si="6"/>
        <v>1748779600</v>
      </c>
      <c r="F26" s="7">
        <f t="shared" si="0"/>
        <v>30500000</v>
      </c>
      <c r="G26" s="7">
        <v>18500000</v>
      </c>
      <c r="H26" s="7">
        <v>12000000</v>
      </c>
      <c r="I26" s="7"/>
      <c r="J26" s="7">
        <v>-5000000</v>
      </c>
      <c r="K26" s="7"/>
      <c r="L26" s="7"/>
      <c r="M26" s="7">
        <v>3000000</v>
      </c>
      <c r="N26" s="7"/>
      <c r="O26" s="7"/>
      <c r="P26" s="7"/>
      <c r="Q26" s="7"/>
      <c r="R26" s="7"/>
      <c r="S26" s="7">
        <v>1000000</v>
      </c>
      <c r="T26" s="7"/>
      <c r="U26" s="7">
        <v>1000000</v>
      </c>
      <c r="V26" s="7"/>
      <c r="W26" s="7"/>
      <c r="X26" s="7"/>
      <c r="Y26" s="7"/>
      <c r="Z26" s="7"/>
      <c r="AA26" s="7"/>
    </row>
    <row r="27" spans="1:27" s="9" customFormat="1" ht="31.5" customHeight="1">
      <c r="A27" s="7">
        <v>17</v>
      </c>
      <c r="B27" s="8" t="s">
        <v>52</v>
      </c>
      <c r="C27" s="21">
        <v>1679362800</v>
      </c>
      <c r="D27" s="7">
        <f t="shared" si="5"/>
        <v>25000000</v>
      </c>
      <c r="E27" s="7">
        <f t="shared" si="6"/>
        <v>1704362800</v>
      </c>
      <c r="F27" s="7">
        <f t="shared" si="0"/>
        <v>25000000</v>
      </c>
      <c r="G27" s="7">
        <v>21000000</v>
      </c>
      <c r="H27" s="7">
        <v>4000000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9" customFormat="1" ht="31.5" customHeight="1">
      <c r="A28" s="7">
        <v>18</v>
      </c>
      <c r="B28" s="8" t="s">
        <v>30</v>
      </c>
      <c r="C28" s="21">
        <v>1641343800</v>
      </c>
      <c r="D28" s="7">
        <f>+F28</f>
        <v>11500000</v>
      </c>
      <c r="E28" s="7">
        <f t="shared" si="6"/>
        <v>1652843800</v>
      </c>
      <c r="F28" s="7">
        <f t="shared" si="0"/>
        <v>11500000</v>
      </c>
      <c r="G28" s="7">
        <v>9000000</v>
      </c>
      <c r="H28" s="7">
        <v>2500000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9" customFormat="1" ht="31.5" customHeight="1">
      <c r="A29" s="7">
        <v>19</v>
      </c>
      <c r="B29" s="8" t="s">
        <v>49</v>
      </c>
      <c r="C29" s="21">
        <v>990311300</v>
      </c>
      <c r="D29" s="7">
        <f t="shared" ref="D29:D31" si="7">+F29</f>
        <v>38575000</v>
      </c>
      <c r="E29" s="7">
        <f t="shared" si="6"/>
        <v>1028886300</v>
      </c>
      <c r="F29" s="7">
        <f t="shared" si="0"/>
        <v>38575000</v>
      </c>
      <c r="G29" s="7">
        <v>32000000</v>
      </c>
      <c r="H29" s="7">
        <v>5000000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1575000</v>
      </c>
    </row>
    <row r="30" spans="1:27" s="9" customFormat="1" ht="31.5" customHeight="1">
      <c r="A30" s="7">
        <v>20</v>
      </c>
      <c r="B30" s="8" t="s">
        <v>53</v>
      </c>
      <c r="C30" s="21">
        <v>1455876800</v>
      </c>
      <c r="D30" s="7">
        <f t="shared" si="7"/>
        <v>51000000</v>
      </c>
      <c r="E30" s="7">
        <f t="shared" si="6"/>
        <v>1506876800</v>
      </c>
      <c r="F30" s="7">
        <f t="shared" si="0"/>
        <v>51000000</v>
      </c>
      <c r="G30" s="7">
        <v>49000000</v>
      </c>
      <c r="H30" s="7">
        <v>2000000</v>
      </c>
      <c r="I30" s="7">
        <v>-10000000</v>
      </c>
      <c r="J30" s="7"/>
      <c r="K30" s="7"/>
      <c r="L30" s="7"/>
      <c r="M30" s="7">
        <v>5458000</v>
      </c>
      <c r="N30" s="7"/>
      <c r="O30" s="7"/>
      <c r="P30" s="7"/>
      <c r="Q30" s="7"/>
      <c r="R30" s="7"/>
      <c r="S30" s="7">
        <v>500000</v>
      </c>
      <c r="T30" s="7"/>
      <c r="U30" s="7">
        <v>642000</v>
      </c>
      <c r="V30" s="7">
        <v>3400000</v>
      </c>
      <c r="W30" s="7"/>
      <c r="X30" s="7"/>
      <c r="Y30" s="7"/>
      <c r="Z30" s="7"/>
      <c r="AA30" s="7"/>
    </row>
    <row r="31" spans="1:27" s="9" customFormat="1" ht="31.5" customHeight="1">
      <c r="A31" s="7">
        <v>21</v>
      </c>
      <c r="B31" s="8" t="s">
        <v>54</v>
      </c>
      <c r="C31" s="21">
        <v>652124300</v>
      </c>
      <c r="D31" s="7">
        <f t="shared" si="7"/>
        <v>-29500000</v>
      </c>
      <c r="E31" s="7">
        <f t="shared" si="6"/>
        <v>622624300</v>
      </c>
      <c r="F31" s="7">
        <f t="shared" si="0"/>
        <v>-29500000</v>
      </c>
      <c r="G31" s="7">
        <v>-28000000</v>
      </c>
      <c r="H31" s="7">
        <v>-1500000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9" customFormat="1" ht="31.5" customHeight="1">
      <c r="A32" s="7">
        <v>22</v>
      </c>
      <c r="B32" s="8" t="s">
        <v>28</v>
      </c>
      <c r="C32" s="21">
        <v>2144851000</v>
      </c>
      <c r="D32" s="7">
        <f>+F32</f>
        <v>62200000</v>
      </c>
      <c r="E32" s="7">
        <f t="shared" si="6"/>
        <v>2207051000</v>
      </c>
      <c r="F32" s="7">
        <f t="shared" si="0"/>
        <v>62200000</v>
      </c>
      <c r="G32" s="7">
        <v>58500000</v>
      </c>
      <c r="H32" s="7">
        <v>3700000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9" customFormat="1" ht="31.5" customHeight="1">
      <c r="A33" s="7">
        <v>23</v>
      </c>
      <c r="B33" s="8" t="s">
        <v>40</v>
      </c>
      <c r="C33" s="21">
        <v>1287753300</v>
      </c>
      <c r="D33" s="7">
        <f>+F33</f>
        <v>36800000</v>
      </c>
      <c r="E33" s="7">
        <f t="shared" si="6"/>
        <v>1324553300</v>
      </c>
      <c r="F33" s="7">
        <f t="shared" si="0"/>
        <v>36800000</v>
      </c>
      <c r="G33" s="7">
        <v>25500000</v>
      </c>
      <c r="H33" s="7">
        <v>6300000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>
        <v>5000000</v>
      </c>
      <c r="AA33" s="7"/>
    </row>
    <row r="34" spans="1:27" s="9" customFormat="1" ht="31.5" customHeight="1">
      <c r="A34" s="7">
        <v>24</v>
      </c>
      <c r="B34" s="8" t="s">
        <v>55</v>
      </c>
      <c r="C34" s="21">
        <v>2327360500</v>
      </c>
      <c r="D34" s="7">
        <f t="shared" ref="D34" si="8">+F34</f>
        <v>49400000</v>
      </c>
      <c r="E34" s="7">
        <f t="shared" si="6"/>
        <v>2376760500</v>
      </c>
      <c r="F34" s="7">
        <f t="shared" si="0"/>
        <v>49400000</v>
      </c>
      <c r="G34" s="7">
        <v>48000000</v>
      </c>
      <c r="H34" s="7">
        <v>1400000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31.5" customHeight="1">
      <c r="A35" s="7">
        <v>25</v>
      </c>
      <c r="B35" s="8" t="s">
        <v>33</v>
      </c>
      <c r="C35" s="21">
        <v>1669709100</v>
      </c>
      <c r="D35" s="7">
        <f>+F35</f>
        <v>27600000</v>
      </c>
      <c r="E35" s="7">
        <f t="shared" si="6"/>
        <v>1697309100</v>
      </c>
      <c r="F35" s="7">
        <f t="shared" si="0"/>
        <v>27600000</v>
      </c>
      <c r="G35" s="7">
        <v>24000000</v>
      </c>
      <c r="H35" s="7">
        <v>3600000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9" customFormat="1" ht="31.5" customHeight="1">
      <c r="A36" s="7">
        <v>26</v>
      </c>
      <c r="B36" s="8" t="s">
        <v>56</v>
      </c>
      <c r="C36" s="21">
        <v>503340700</v>
      </c>
      <c r="D36" s="7">
        <f t="shared" ref="D36:D37" si="9">+F36</f>
        <v>-15000000</v>
      </c>
      <c r="E36" s="7">
        <f t="shared" si="6"/>
        <v>488340700</v>
      </c>
      <c r="F36" s="7">
        <f t="shared" si="0"/>
        <v>-15000000</v>
      </c>
      <c r="G36" s="7">
        <v>-18000000</v>
      </c>
      <c r="H36" s="7">
        <v>3000000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9" customFormat="1" ht="31.5" customHeight="1">
      <c r="A37" s="7">
        <v>27</v>
      </c>
      <c r="B37" s="8" t="s">
        <v>17</v>
      </c>
      <c r="C37" s="21">
        <v>1751514800</v>
      </c>
      <c r="D37" s="7">
        <f t="shared" si="9"/>
        <v>64000000</v>
      </c>
      <c r="E37" s="7">
        <f t="shared" si="6"/>
        <v>1815514800</v>
      </c>
      <c r="F37" s="7">
        <f t="shared" si="0"/>
        <v>64000000</v>
      </c>
      <c r="G37" s="7">
        <v>58500000</v>
      </c>
      <c r="H37" s="7">
        <v>5500000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31.5" customHeight="1">
      <c r="A38" s="7">
        <v>28</v>
      </c>
      <c r="B38" s="8" t="s">
        <v>34</v>
      </c>
      <c r="C38" s="21">
        <v>1350021200</v>
      </c>
      <c r="D38" s="7">
        <f>+F38</f>
        <v>10000000</v>
      </c>
      <c r="E38" s="7">
        <f t="shared" si="6"/>
        <v>1360021200</v>
      </c>
      <c r="F38" s="7">
        <f t="shared" si="0"/>
        <v>10000000</v>
      </c>
      <c r="G38" s="7">
        <v>5000000</v>
      </c>
      <c r="H38" s="7">
        <v>5000000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9" customFormat="1" ht="31.5" customHeight="1">
      <c r="A39" s="7">
        <v>29</v>
      </c>
      <c r="B39" s="8" t="s">
        <v>37</v>
      </c>
      <c r="C39" s="21">
        <v>1821188400</v>
      </c>
      <c r="D39" s="7">
        <f>+F39</f>
        <v>-20400000</v>
      </c>
      <c r="E39" s="7">
        <f t="shared" si="6"/>
        <v>1800788400</v>
      </c>
      <c r="F39" s="7">
        <f t="shared" si="0"/>
        <v>-20400000</v>
      </c>
      <c r="G39" s="7">
        <v>-30000000</v>
      </c>
      <c r="H39" s="7">
        <v>600000</v>
      </c>
      <c r="I39" s="7"/>
      <c r="J39" s="7">
        <v>9000000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-562000</v>
      </c>
      <c r="V39" s="7"/>
      <c r="W39" s="7"/>
      <c r="X39" s="7">
        <v>-560000</v>
      </c>
      <c r="Y39" s="7">
        <v>-502000</v>
      </c>
      <c r="Z39" s="7">
        <v>1624000</v>
      </c>
      <c r="AA39" s="7"/>
    </row>
    <row r="40" spans="1:27" s="9" customFormat="1" ht="31.5" customHeight="1">
      <c r="A40" s="7">
        <v>30</v>
      </c>
      <c r="B40" s="8" t="s">
        <v>39</v>
      </c>
      <c r="C40" s="21">
        <v>563491600</v>
      </c>
      <c r="D40" s="7">
        <f>+F40</f>
        <v>21200000</v>
      </c>
      <c r="E40" s="7">
        <f t="shared" si="6"/>
        <v>584691600</v>
      </c>
      <c r="F40" s="7">
        <f t="shared" si="0"/>
        <v>21200000</v>
      </c>
      <c r="G40" s="7">
        <v>21000000</v>
      </c>
      <c r="H40" s="7">
        <v>200000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9" customFormat="1" ht="31.5" customHeight="1">
      <c r="A41" s="7">
        <v>31</v>
      </c>
      <c r="B41" s="8" t="s">
        <v>16</v>
      </c>
      <c r="C41" s="21">
        <v>1084429000</v>
      </c>
      <c r="D41" s="7">
        <f>+F41</f>
        <v>-17000000</v>
      </c>
      <c r="E41" s="7">
        <f t="shared" si="6"/>
        <v>1067429000</v>
      </c>
      <c r="F41" s="7">
        <f t="shared" si="0"/>
        <v>-17000000</v>
      </c>
      <c r="G41" s="7">
        <v>-17500000</v>
      </c>
      <c r="H41" s="7">
        <v>500000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9" customFormat="1" ht="31.5" customHeight="1">
      <c r="A42" s="7">
        <v>32</v>
      </c>
      <c r="B42" s="5" t="s">
        <v>31</v>
      </c>
      <c r="C42" s="21">
        <v>2451534700</v>
      </c>
      <c r="D42" s="7">
        <f>+F42</f>
        <v>105000000</v>
      </c>
      <c r="E42" s="7">
        <f t="shared" si="6"/>
        <v>2556534700</v>
      </c>
      <c r="F42" s="7">
        <f t="shared" si="0"/>
        <v>105000000</v>
      </c>
      <c r="G42" s="7">
        <v>91500000</v>
      </c>
      <c r="H42" s="7">
        <v>13500000</v>
      </c>
      <c r="I42" s="7"/>
      <c r="J42" s="7">
        <v>-3741500</v>
      </c>
      <c r="K42" s="7"/>
      <c r="L42" s="7"/>
      <c r="M42" s="7"/>
      <c r="N42" s="7"/>
      <c r="O42" s="7"/>
      <c r="P42" s="7"/>
      <c r="Q42" s="7"/>
      <c r="R42" s="7">
        <v>300000</v>
      </c>
      <c r="S42" s="7"/>
      <c r="T42" s="7">
        <v>113100</v>
      </c>
      <c r="U42" s="7"/>
      <c r="V42" s="7"/>
      <c r="W42" s="7"/>
      <c r="X42" s="7"/>
      <c r="Y42" s="7"/>
      <c r="Z42" s="7">
        <v>1500000</v>
      </c>
      <c r="AA42" s="7">
        <v>1828400</v>
      </c>
    </row>
    <row r="43" spans="1:27" s="9" customFormat="1" ht="31.5" customHeight="1">
      <c r="A43" s="7">
        <v>33</v>
      </c>
      <c r="B43" s="8" t="s">
        <v>57</v>
      </c>
      <c r="C43" s="21">
        <v>1935390400</v>
      </c>
      <c r="D43" s="7">
        <f t="shared" ref="D43" si="10">+F43</f>
        <v>23500000</v>
      </c>
      <c r="E43" s="7">
        <f t="shared" si="6"/>
        <v>1958890400</v>
      </c>
      <c r="F43" s="7">
        <f t="shared" ref="F43:F66" si="11">SUM(G43:AA43)</f>
        <v>23500000</v>
      </c>
      <c r="G43" s="7">
        <v>21500000</v>
      </c>
      <c r="H43" s="7">
        <v>2000000</v>
      </c>
      <c r="I43" s="7"/>
      <c r="J43" s="7"/>
      <c r="K43" s="7"/>
      <c r="L43" s="7"/>
      <c r="M43" s="7">
        <v>2407000</v>
      </c>
      <c r="N43" s="7"/>
      <c r="O43" s="7">
        <v>-4000000</v>
      </c>
      <c r="P43" s="7"/>
      <c r="Q43" s="7"/>
      <c r="R43" s="7"/>
      <c r="S43" s="7"/>
      <c r="T43" s="7"/>
      <c r="U43" s="7"/>
      <c r="V43" s="7">
        <v>1593000</v>
      </c>
      <c r="W43" s="7">
        <v>250000</v>
      </c>
      <c r="X43" s="7">
        <v>-250000</v>
      </c>
      <c r="Y43" s="7"/>
      <c r="Z43" s="7"/>
      <c r="AA43" s="7"/>
    </row>
    <row r="44" spans="1:27" s="9" customFormat="1" ht="31.5" customHeight="1">
      <c r="A44" s="7">
        <v>34</v>
      </c>
      <c r="B44" s="5" t="s">
        <v>35</v>
      </c>
      <c r="C44" s="21">
        <v>2283955800</v>
      </c>
      <c r="D44" s="7">
        <f>+F44</f>
        <v>52000000</v>
      </c>
      <c r="E44" s="7">
        <f>+C44+D44</f>
        <v>2335955800</v>
      </c>
      <c r="F44" s="7">
        <f t="shared" si="11"/>
        <v>52000000</v>
      </c>
      <c r="G44" s="7">
        <v>48000000</v>
      </c>
      <c r="H44" s="7">
        <v>4000000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9" customFormat="1" ht="31.5" customHeight="1">
      <c r="A45" s="7">
        <v>35</v>
      </c>
      <c r="B45" s="8" t="s">
        <v>58</v>
      </c>
      <c r="C45" s="21">
        <v>1898444300</v>
      </c>
      <c r="D45" s="7">
        <f t="shared" ref="D45" si="12">+F45</f>
        <v>29500000</v>
      </c>
      <c r="E45" s="7">
        <f t="shared" ref="E45" si="13">+C45+D45</f>
        <v>1927944300</v>
      </c>
      <c r="F45" s="7">
        <f t="shared" si="11"/>
        <v>29500000</v>
      </c>
      <c r="G45" s="7">
        <v>24000000</v>
      </c>
      <c r="H45" s="7">
        <v>5500000</v>
      </c>
      <c r="I45" s="7">
        <v>-2000000</v>
      </c>
      <c r="J45" s="7"/>
      <c r="K45" s="7"/>
      <c r="L45" s="7"/>
      <c r="M45" s="7"/>
      <c r="N45" s="7">
        <v>-1220000</v>
      </c>
      <c r="O45" s="7"/>
      <c r="P45" s="7"/>
      <c r="Q45" s="7"/>
      <c r="R45" s="7"/>
      <c r="S45" s="7"/>
      <c r="T45" s="7"/>
      <c r="U45" s="7"/>
      <c r="V45" s="7">
        <v>1220000</v>
      </c>
      <c r="W45" s="7"/>
      <c r="X45" s="7"/>
      <c r="Y45" s="7"/>
      <c r="Z45" s="7"/>
      <c r="AA45" s="7">
        <v>2000000</v>
      </c>
    </row>
    <row r="46" spans="1:27" s="9" customFormat="1" ht="31.5" customHeight="1">
      <c r="A46" s="7">
        <v>36</v>
      </c>
      <c r="B46" s="8" t="s">
        <v>41</v>
      </c>
      <c r="C46" s="21">
        <v>2156280300</v>
      </c>
      <c r="D46" s="7">
        <f>+F46</f>
        <v>35500000</v>
      </c>
      <c r="E46" s="7">
        <f>+C46+D46</f>
        <v>2191780300</v>
      </c>
      <c r="F46" s="7">
        <f t="shared" si="11"/>
        <v>35500000</v>
      </c>
      <c r="G46" s="7">
        <v>19000000</v>
      </c>
      <c r="H46" s="7">
        <v>16500000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9" customFormat="1" ht="31.5" customHeight="1">
      <c r="A47" s="7">
        <v>37</v>
      </c>
      <c r="B47" s="8" t="s">
        <v>43</v>
      </c>
      <c r="C47" s="21">
        <v>2614468300</v>
      </c>
      <c r="D47" s="7">
        <f t="shared" ref="D47" si="14">+F47</f>
        <v>11700000</v>
      </c>
      <c r="E47" s="7">
        <f t="shared" ref="E47" si="15">+C47+D47</f>
        <v>2626168300</v>
      </c>
      <c r="F47" s="7">
        <f t="shared" si="11"/>
        <v>11700000</v>
      </c>
      <c r="G47" s="7">
        <v>10000000</v>
      </c>
      <c r="H47" s="7">
        <v>1700000</v>
      </c>
      <c r="I47" s="7"/>
      <c r="J47" s="7">
        <v>-3000000</v>
      </c>
      <c r="K47" s="7"/>
      <c r="L47" s="7"/>
      <c r="M47" s="7"/>
      <c r="N47" s="7"/>
      <c r="O47" s="7"/>
      <c r="P47" s="7"/>
      <c r="Q47" s="7"/>
      <c r="R47" s="7">
        <v>3000000</v>
      </c>
      <c r="S47" s="7"/>
      <c r="T47" s="7"/>
      <c r="U47" s="7"/>
      <c r="V47" s="7"/>
      <c r="W47" s="7"/>
      <c r="X47" s="7"/>
      <c r="Y47" s="7"/>
      <c r="Z47" s="7"/>
      <c r="AA47" s="7"/>
    </row>
    <row r="48" spans="1:27" s="9" customFormat="1" ht="31.5" customHeight="1">
      <c r="A48" s="7">
        <v>38</v>
      </c>
      <c r="B48" s="8" t="s">
        <v>38</v>
      </c>
      <c r="C48" s="21">
        <v>4786257000</v>
      </c>
      <c r="D48" s="7">
        <f>+F48</f>
        <v>0</v>
      </c>
      <c r="E48" s="7">
        <f>+C48+D48</f>
        <v>4786257000</v>
      </c>
      <c r="F48" s="7">
        <f t="shared" si="11"/>
        <v>0</v>
      </c>
      <c r="G48" s="7"/>
      <c r="H48" s="7"/>
      <c r="I48" s="7"/>
      <c r="J48" s="7"/>
      <c r="K48" s="7"/>
      <c r="L48" s="7"/>
      <c r="M48" s="7">
        <v>13000000</v>
      </c>
      <c r="N48" s="7"/>
      <c r="O48" s="7"/>
      <c r="P48" s="7"/>
      <c r="Q48" s="7"/>
      <c r="R48" s="7">
        <v>4436000</v>
      </c>
      <c r="S48" s="7"/>
      <c r="T48" s="7"/>
      <c r="U48" s="7"/>
      <c r="V48" s="7"/>
      <c r="W48" s="7"/>
      <c r="X48" s="7"/>
      <c r="Y48" s="7"/>
      <c r="Z48" s="7">
        <v>7000000</v>
      </c>
      <c r="AA48" s="7">
        <v>-24436000</v>
      </c>
    </row>
    <row r="49" spans="1:27" s="9" customFormat="1" ht="31.5" customHeight="1">
      <c r="A49" s="7">
        <v>39</v>
      </c>
      <c r="B49" s="8" t="s">
        <v>44</v>
      </c>
      <c r="C49" s="16">
        <v>9804389600</v>
      </c>
      <c r="D49" s="7">
        <f>+F49</f>
        <v>-36470000</v>
      </c>
      <c r="E49" s="7">
        <f>+C49+D49</f>
        <v>9767919600</v>
      </c>
      <c r="F49" s="7">
        <f t="shared" si="11"/>
        <v>-36470000</v>
      </c>
      <c r="G49" s="7">
        <v>228500000</v>
      </c>
      <c r="H49" s="7">
        <v>-128000000</v>
      </c>
      <c r="I49" s="29">
        <v>-19930000</v>
      </c>
      <c r="J49" s="29">
        <v>-35800000</v>
      </c>
      <c r="K49" s="30">
        <v>-21800000</v>
      </c>
      <c r="L49" s="29"/>
      <c r="M49" s="30">
        <v>-65440000</v>
      </c>
      <c r="N49" s="30"/>
      <c r="O49" s="31">
        <v>1000000</v>
      </c>
      <c r="P49" s="30">
        <v>5000000</v>
      </c>
      <c r="Q49" s="7"/>
      <c r="R49" s="30"/>
      <c r="S49" s="7"/>
      <c r="T49" s="7"/>
      <c r="U49" s="7"/>
      <c r="V49" s="7"/>
      <c r="W49" s="7"/>
      <c r="X49" s="7"/>
      <c r="Y49" s="7"/>
      <c r="Z49" s="7"/>
      <c r="AA49" s="7"/>
    </row>
    <row r="50" spans="1:27" s="9" customFormat="1" ht="31.5" customHeight="1">
      <c r="A50" s="7">
        <v>40</v>
      </c>
      <c r="B50" s="8" t="s">
        <v>12</v>
      </c>
      <c r="C50" s="16">
        <v>1334419900</v>
      </c>
      <c r="D50" s="7">
        <f t="shared" ref="D50" si="16">+F50</f>
        <v>8360000</v>
      </c>
      <c r="E50" s="7">
        <f t="shared" ref="E50" si="17">+C50+D50</f>
        <v>1342779900</v>
      </c>
      <c r="F50" s="7">
        <f t="shared" si="11"/>
        <v>8360000</v>
      </c>
      <c r="G50" s="7">
        <v>1500000</v>
      </c>
      <c r="H50" s="7">
        <v>600000</v>
      </c>
      <c r="I50" s="23"/>
      <c r="J50" s="23"/>
      <c r="K50" s="25"/>
      <c r="L50" s="23">
        <v>1600000</v>
      </c>
      <c r="M50" s="25">
        <v>4660000</v>
      </c>
      <c r="N50" s="25"/>
      <c r="O50" s="27"/>
      <c r="P50" s="25"/>
      <c r="Q50" s="7"/>
      <c r="R50" s="24"/>
      <c r="S50" s="7"/>
      <c r="T50" s="7"/>
      <c r="U50" s="7"/>
      <c r="V50" s="7"/>
      <c r="W50" s="7"/>
      <c r="X50" s="7"/>
      <c r="Y50" s="7"/>
      <c r="Z50" s="7"/>
      <c r="AA50" s="7"/>
    </row>
    <row r="51" spans="1:27" s="9" customFormat="1" ht="31.5" customHeight="1">
      <c r="A51" s="7">
        <v>41</v>
      </c>
      <c r="B51" s="8" t="s">
        <v>59</v>
      </c>
      <c r="C51" s="16">
        <v>518717200</v>
      </c>
      <c r="D51" s="7">
        <f>+F51</f>
        <v>-13840000</v>
      </c>
      <c r="E51" s="7">
        <f>+C51+D51</f>
        <v>504877200</v>
      </c>
      <c r="F51" s="7">
        <f t="shared" si="11"/>
        <v>-13840000</v>
      </c>
      <c r="G51" s="7">
        <v>-18000000</v>
      </c>
      <c r="H51" s="7">
        <v>-500000</v>
      </c>
      <c r="I51" s="23"/>
      <c r="J51" s="23"/>
      <c r="K51" s="25"/>
      <c r="L51" s="23"/>
      <c r="M51" s="25">
        <v>4660000</v>
      </c>
      <c r="N51" s="25"/>
      <c r="O51" s="27"/>
      <c r="P51" s="25"/>
      <c r="Q51" s="7"/>
      <c r="R51" s="24"/>
      <c r="S51" s="7"/>
      <c r="T51" s="7"/>
      <c r="U51" s="7"/>
      <c r="V51" s="7"/>
      <c r="W51" s="7"/>
      <c r="X51" s="7"/>
      <c r="Y51" s="7"/>
      <c r="Z51" s="7"/>
      <c r="AA51" s="7"/>
    </row>
    <row r="52" spans="1:27" s="9" customFormat="1" ht="33" customHeight="1">
      <c r="A52" s="7">
        <v>42</v>
      </c>
      <c r="B52" s="8" t="s">
        <v>60</v>
      </c>
      <c r="C52" s="16">
        <v>2278443300</v>
      </c>
      <c r="D52" s="7">
        <f t="shared" ref="D52:D54" si="18">+F52</f>
        <v>146660000</v>
      </c>
      <c r="E52" s="7">
        <f t="shared" ref="E52:E54" si="19">+C52+D52</f>
        <v>2425103300</v>
      </c>
      <c r="F52" s="7">
        <f t="shared" si="11"/>
        <v>146660000</v>
      </c>
      <c r="G52" s="7">
        <v>127600000</v>
      </c>
      <c r="H52" s="7">
        <v>1200000</v>
      </c>
      <c r="I52" s="23">
        <v>4950000</v>
      </c>
      <c r="J52" s="23">
        <v>4000000</v>
      </c>
      <c r="K52" s="25"/>
      <c r="L52" s="23"/>
      <c r="M52" s="25">
        <v>4660000</v>
      </c>
      <c r="N52" s="25">
        <v>1250000</v>
      </c>
      <c r="O52" s="27"/>
      <c r="P52" s="25">
        <v>1000000</v>
      </c>
      <c r="Q52" s="7"/>
      <c r="R52" s="24">
        <v>2000000</v>
      </c>
      <c r="S52" s="7"/>
      <c r="T52" s="7"/>
      <c r="U52" s="7"/>
      <c r="V52" s="7"/>
      <c r="W52" s="7"/>
      <c r="X52" s="7"/>
      <c r="Y52" s="7"/>
      <c r="Z52" s="7"/>
      <c r="AA52" s="7"/>
    </row>
    <row r="53" spans="1:27" s="9" customFormat="1" ht="33" customHeight="1">
      <c r="A53" s="7">
        <v>43</v>
      </c>
      <c r="B53" s="8" t="s">
        <v>45</v>
      </c>
      <c r="C53" s="16">
        <f t="shared" ref="C53" si="20">1000*1884100.1</f>
        <v>1884100100</v>
      </c>
      <c r="D53" s="7">
        <f t="shared" si="18"/>
        <v>78160000</v>
      </c>
      <c r="E53" s="7">
        <f t="shared" si="19"/>
        <v>1962260100</v>
      </c>
      <c r="F53" s="7">
        <f t="shared" si="11"/>
        <v>78160000</v>
      </c>
      <c r="G53" s="7">
        <v>76000000</v>
      </c>
      <c r="H53" s="7">
        <v>-5500000</v>
      </c>
      <c r="I53" s="23"/>
      <c r="J53" s="23"/>
      <c r="K53" s="25"/>
      <c r="L53" s="23"/>
      <c r="M53" s="25">
        <v>4660000</v>
      </c>
      <c r="N53" s="25"/>
      <c r="O53" s="27"/>
      <c r="P53" s="25">
        <v>2000000</v>
      </c>
      <c r="Q53" s="7"/>
      <c r="R53" s="24">
        <v>1000000</v>
      </c>
      <c r="S53" s="7"/>
      <c r="T53" s="7"/>
      <c r="U53" s="7"/>
      <c r="V53" s="7"/>
      <c r="W53" s="7"/>
      <c r="X53" s="7"/>
      <c r="Y53" s="7"/>
      <c r="Z53" s="7"/>
      <c r="AA53" s="7"/>
    </row>
    <row r="54" spans="1:27" s="9" customFormat="1" ht="33" customHeight="1">
      <c r="A54" s="7">
        <v>44</v>
      </c>
      <c r="B54" s="8" t="s">
        <v>61</v>
      </c>
      <c r="C54" s="16">
        <v>2123051000</v>
      </c>
      <c r="D54" s="7">
        <f t="shared" si="18"/>
        <v>103060000</v>
      </c>
      <c r="E54" s="7">
        <f t="shared" si="19"/>
        <v>2226111000</v>
      </c>
      <c r="F54" s="7">
        <f t="shared" si="11"/>
        <v>103060000</v>
      </c>
      <c r="G54" s="7">
        <v>95000000</v>
      </c>
      <c r="H54" s="7">
        <v>1400000</v>
      </c>
      <c r="I54" s="23"/>
      <c r="J54" s="23"/>
      <c r="K54" s="24"/>
      <c r="L54" s="23"/>
      <c r="M54" s="25">
        <v>4660000</v>
      </c>
      <c r="N54" s="24"/>
      <c r="O54" s="28"/>
      <c r="P54" s="24">
        <v>1000000</v>
      </c>
      <c r="Q54" s="7"/>
      <c r="R54" s="24">
        <v>1000000</v>
      </c>
      <c r="S54" s="7"/>
      <c r="T54" s="7"/>
      <c r="U54" s="7"/>
      <c r="V54" s="7"/>
      <c r="W54" s="7"/>
      <c r="X54" s="7"/>
      <c r="Y54" s="7"/>
      <c r="Z54" s="7"/>
      <c r="AA54" s="7"/>
    </row>
    <row r="55" spans="1:27" s="9" customFormat="1" ht="33" customHeight="1">
      <c r="A55" s="7">
        <v>45</v>
      </c>
      <c r="B55" s="8" t="s">
        <v>62</v>
      </c>
      <c r="C55" s="16">
        <v>2429729700</v>
      </c>
      <c r="D55" s="7">
        <f t="shared" ref="D55:D56" si="21">+F55</f>
        <v>-10340000</v>
      </c>
      <c r="E55" s="7">
        <f t="shared" ref="E55:E56" si="22">+C55+D55</f>
        <v>2419389700</v>
      </c>
      <c r="F55" s="7">
        <f t="shared" si="11"/>
        <v>-10340000</v>
      </c>
      <c r="G55" s="7">
        <v>-18000000</v>
      </c>
      <c r="H55" s="7"/>
      <c r="I55" s="23"/>
      <c r="J55" s="23"/>
      <c r="K55" s="24"/>
      <c r="L55" s="23"/>
      <c r="M55" s="25">
        <v>4660000</v>
      </c>
      <c r="N55" s="24"/>
      <c r="O55" s="28"/>
      <c r="P55" s="24"/>
      <c r="Q55" s="7"/>
      <c r="R55" s="24">
        <v>3000000</v>
      </c>
      <c r="S55" s="7"/>
      <c r="T55" s="7"/>
      <c r="U55" s="7"/>
      <c r="V55" s="7"/>
      <c r="W55" s="7"/>
      <c r="X55" s="7"/>
      <c r="Y55" s="7"/>
      <c r="Z55" s="7"/>
      <c r="AA55" s="7"/>
    </row>
    <row r="56" spans="1:27" s="9" customFormat="1" ht="33" customHeight="1">
      <c r="A56" s="7">
        <v>46</v>
      </c>
      <c r="B56" s="8" t="s">
        <v>63</v>
      </c>
      <c r="C56" s="16">
        <v>1608512900</v>
      </c>
      <c r="D56" s="7">
        <f t="shared" si="21"/>
        <v>72160000</v>
      </c>
      <c r="E56" s="7">
        <f t="shared" si="22"/>
        <v>1680672900</v>
      </c>
      <c r="F56" s="7">
        <f t="shared" si="11"/>
        <v>72160000</v>
      </c>
      <c r="G56" s="7">
        <v>66000000</v>
      </c>
      <c r="H56" s="7">
        <v>-2500000</v>
      </c>
      <c r="I56" s="23"/>
      <c r="J56" s="23"/>
      <c r="K56" s="24">
        <v>2000000</v>
      </c>
      <c r="L56" s="23"/>
      <c r="M56" s="25">
        <v>4660000</v>
      </c>
      <c r="N56" s="24"/>
      <c r="O56" s="28"/>
      <c r="P56" s="24"/>
      <c r="Q56" s="7"/>
      <c r="R56" s="24">
        <v>2000000</v>
      </c>
      <c r="S56" s="7"/>
      <c r="T56" s="7"/>
      <c r="U56" s="7"/>
      <c r="V56" s="7"/>
      <c r="W56" s="7"/>
      <c r="X56" s="7"/>
      <c r="Y56" s="7"/>
      <c r="Z56" s="7"/>
      <c r="AA56" s="7"/>
    </row>
    <row r="57" spans="1:27" s="9" customFormat="1" ht="31.5" customHeight="1">
      <c r="A57" s="7">
        <v>47</v>
      </c>
      <c r="B57" s="8" t="s">
        <v>64</v>
      </c>
      <c r="C57" s="16">
        <v>1115176900</v>
      </c>
      <c r="D57" s="7">
        <f>+F57</f>
        <v>29810000</v>
      </c>
      <c r="E57" s="7">
        <f>+C57+D57</f>
        <v>1144986900</v>
      </c>
      <c r="F57" s="7">
        <f t="shared" si="11"/>
        <v>29810000</v>
      </c>
      <c r="G57" s="7">
        <v>21000000</v>
      </c>
      <c r="H57" s="7">
        <v>-2000000</v>
      </c>
      <c r="I57" s="23">
        <v>2750000</v>
      </c>
      <c r="J57" s="23">
        <v>2000000</v>
      </c>
      <c r="K57" s="26"/>
      <c r="L57" s="23"/>
      <c r="M57" s="25">
        <v>4660000</v>
      </c>
      <c r="N57" s="24">
        <v>400000</v>
      </c>
      <c r="O57" s="28"/>
      <c r="P57" s="26"/>
      <c r="Q57" s="7"/>
      <c r="R57" s="24">
        <v>1000000</v>
      </c>
      <c r="S57" s="7"/>
      <c r="T57" s="7"/>
      <c r="U57" s="7"/>
      <c r="V57" s="7"/>
      <c r="W57" s="7"/>
      <c r="X57" s="7"/>
      <c r="Y57" s="7"/>
      <c r="Z57" s="7"/>
      <c r="AA57" s="7"/>
    </row>
    <row r="58" spans="1:27" s="9" customFormat="1" ht="31.5" customHeight="1">
      <c r="A58" s="7">
        <v>48</v>
      </c>
      <c r="B58" s="8" t="s">
        <v>65</v>
      </c>
      <c r="C58" s="16">
        <v>2294798700</v>
      </c>
      <c r="D58" s="7">
        <f>+F58</f>
        <v>98560000</v>
      </c>
      <c r="E58" s="7">
        <f>+C58+D58</f>
        <v>2393358700</v>
      </c>
      <c r="F58" s="7">
        <f t="shared" si="11"/>
        <v>98560000</v>
      </c>
      <c r="G58" s="7">
        <v>89500000</v>
      </c>
      <c r="H58" s="7">
        <v>400000</v>
      </c>
      <c r="I58" s="23"/>
      <c r="J58" s="23"/>
      <c r="K58" s="26"/>
      <c r="L58" s="23"/>
      <c r="M58" s="25">
        <v>4660000</v>
      </c>
      <c r="N58" s="26"/>
      <c r="O58" s="28"/>
      <c r="P58" s="24">
        <v>2000000</v>
      </c>
      <c r="Q58" s="7"/>
      <c r="R58" s="24">
        <v>2000000</v>
      </c>
      <c r="S58" s="7"/>
      <c r="T58" s="7"/>
      <c r="U58" s="7"/>
      <c r="V58" s="7"/>
      <c r="W58" s="7"/>
      <c r="X58" s="7"/>
      <c r="Y58" s="7"/>
      <c r="Z58" s="7"/>
      <c r="AA58" s="7"/>
    </row>
    <row r="59" spans="1:27" s="9" customFormat="1" ht="31.5" customHeight="1">
      <c r="A59" s="7">
        <v>49</v>
      </c>
      <c r="B59" s="8" t="s">
        <v>66</v>
      </c>
      <c r="C59" s="16">
        <v>2021154000</v>
      </c>
      <c r="D59" s="7">
        <f>+F59</f>
        <v>81160000</v>
      </c>
      <c r="E59" s="7">
        <f>+C59+D59</f>
        <v>2102314000</v>
      </c>
      <c r="F59" s="7">
        <f t="shared" si="11"/>
        <v>81160000</v>
      </c>
      <c r="G59" s="7">
        <v>75500000</v>
      </c>
      <c r="H59" s="7">
        <v>-2000000</v>
      </c>
      <c r="I59" s="23"/>
      <c r="J59" s="23"/>
      <c r="K59" s="26"/>
      <c r="L59" s="23"/>
      <c r="M59" s="25">
        <v>4660000</v>
      </c>
      <c r="N59" s="26"/>
      <c r="O59" s="28"/>
      <c r="P59" s="24">
        <v>1000000</v>
      </c>
      <c r="Q59" s="7"/>
      <c r="R59" s="24">
        <v>2000000</v>
      </c>
      <c r="S59" s="7"/>
      <c r="T59" s="7"/>
      <c r="U59" s="7"/>
      <c r="V59" s="7"/>
      <c r="W59" s="7"/>
      <c r="X59" s="7"/>
      <c r="Y59" s="7"/>
      <c r="Z59" s="7"/>
      <c r="AA59" s="7"/>
    </row>
    <row r="60" spans="1:27" s="9" customFormat="1" ht="31.5" customHeight="1">
      <c r="A60" s="7">
        <v>50</v>
      </c>
      <c r="B60" s="8" t="s">
        <v>67</v>
      </c>
      <c r="C60" s="16">
        <v>2640287200</v>
      </c>
      <c r="D60" s="7">
        <f t="shared" ref="D60:D64" si="23">+F60</f>
        <v>103160000</v>
      </c>
      <c r="E60" s="7">
        <f t="shared" ref="E60:E64" si="24">+C60+D60</f>
        <v>2743447200</v>
      </c>
      <c r="F60" s="7">
        <f t="shared" si="11"/>
        <v>103160000</v>
      </c>
      <c r="G60" s="7">
        <v>95500000</v>
      </c>
      <c r="H60" s="7"/>
      <c r="I60" s="23"/>
      <c r="J60" s="23"/>
      <c r="K60" s="26"/>
      <c r="L60" s="23"/>
      <c r="M60" s="25">
        <v>4660000</v>
      </c>
      <c r="N60" s="26"/>
      <c r="O60" s="28"/>
      <c r="P60" s="24">
        <v>2000000</v>
      </c>
      <c r="Q60" s="7"/>
      <c r="R60" s="24">
        <v>1000000</v>
      </c>
      <c r="S60" s="7"/>
      <c r="T60" s="7"/>
      <c r="U60" s="7"/>
      <c r="V60" s="7"/>
      <c r="W60" s="7"/>
      <c r="X60" s="7"/>
      <c r="Y60" s="7"/>
      <c r="Z60" s="7"/>
      <c r="AA60" s="7"/>
    </row>
    <row r="61" spans="1:27" s="9" customFormat="1" ht="31.5" customHeight="1">
      <c r="A61" s="7">
        <v>51</v>
      </c>
      <c r="B61" s="8" t="s">
        <v>68</v>
      </c>
      <c r="C61" s="16">
        <v>1608875300</v>
      </c>
      <c r="D61" s="7">
        <f t="shared" si="23"/>
        <v>58660000</v>
      </c>
      <c r="E61" s="7">
        <f t="shared" si="24"/>
        <v>1667535300</v>
      </c>
      <c r="F61" s="7">
        <f t="shared" si="11"/>
        <v>58660000</v>
      </c>
      <c r="G61" s="7">
        <v>53500000</v>
      </c>
      <c r="H61" s="7">
        <v>-1000000</v>
      </c>
      <c r="I61" s="23"/>
      <c r="J61" s="23"/>
      <c r="K61" s="26"/>
      <c r="L61" s="23"/>
      <c r="M61" s="25">
        <v>4660000</v>
      </c>
      <c r="N61" s="26"/>
      <c r="O61" s="28"/>
      <c r="P61" s="24"/>
      <c r="Q61" s="7"/>
      <c r="R61" s="24">
        <v>1500000</v>
      </c>
      <c r="S61" s="7"/>
      <c r="T61" s="7"/>
      <c r="U61" s="7"/>
      <c r="V61" s="7"/>
      <c r="W61" s="7"/>
      <c r="X61" s="7"/>
      <c r="Y61" s="7"/>
      <c r="Z61" s="7"/>
      <c r="AA61" s="7"/>
    </row>
    <row r="62" spans="1:27" s="9" customFormat="1" ht="31.5" customHeight="1">
      <c r="A62" s="7">
        <v>52</v>
      </c>
      <c r="B62" s="8" t="s">
        <v>69</v>
      </c>
      <c r="C62" s="16">
        <v>1498745100</v>
      </c>
      <c r="D62" s="7">
        <f t="shared" si="23"/>
        <v>92160000</v>
      </c>
      <c r="E62" s="7">
        <f t="shared" si="24"/>
        <v>1590905100</v>
      </c>
      <c r="F62" s="7">
        <f t="shared" si="11"/>
        <v>92160000</v>
      </c>
      <c r="G62" s="7">
        <v>82500000</v>
      </c>
      <c r="H62" s="7">
        <v>3000000</v>
      </c>
      <c r="I62" s="23"/>
      <c r="J62" s="23">
        <v>1000000</v>
      </c>
      <c r="K62" s="26"/>
      <c r="L62" s="23"/>
      <c r="M62" s="25">
        <v>4660000</v>
      </c>
      <c r="N62" s="26"/>
      <c r="O62" s="28"/>
      <c r="P62" s="24"/>
      <c r="Q62" s="7"/>
      <c r="R62" s="24">
        <v>1000000</v>
      </c>
      <c r="S62" s="7"/>
      <c r="T62" s="7"/>
      <c r="U62" s="7"/>
      <c r="V62" s="7"/>
      <c r="W62" s="7"/>
      <c r="X62" s="7"/>
      <c r="Y62" s="7"/>
      <c r="Z62" s="7"/>
      <c r="AA62" s="7"/>
    </row>
    <row r="63" spans="1:27" s="9" customFormat="1" ht="31.5" customHeight="1">
      <c r="A63" s="7">
        <v>53</v>
      </c>
      <c r="B63" s="8" t="s">
        <v>70</v>
      </c>
      <c r="C63" s="16">
        <v>2021835000</v>
      </c>
      <c r="D63" s="7">
        <f t="shared" ref="D63" si="25">+F63</f>
        <v>36660000</v>
      </c>
      <c r="E63" s="7">
        <f t="shared" ref="E63" si="26">+C63+D63</f>
        <v>2058495000</v>
      </c>
      <c r="F63" s="7">
        <f t="shared" si="11"/>
        <v>36660000</v>
      </c>
      <c r="G63" s="7">
        <v>29000000</v>
      </c>
      <c r="H63" s="7"/>
      <c r="I63" s="23"/>
      <c r="J63" s="23"/>
      <c r="K63" s="26"/>
      <c r="L63" s="23"/>
      <c r="M63" s="25">
        <v>6660000</v>
      </c>
      <c r="N63" s="26"/>
      <c r="O63" s="28"/>
      <c r="P63" s="24"/>
      <c r="Q63" s="7"/>
      <c r="R63" s="24">
        <v>1000000</v>
      </c>
      <c r="S63" s="7"/>
      <c r="T63" s="7"/>
      <c r="U63" s="7"/>
      <c r="V63" s="7"/>
      <c r="W63" s="7"/>
      <c r="X63" s="7"/>
      <c r="Y63" s="7"/>
      <c r="Z63" s="7"/>
      <c r="AA63" s="7"/>
    </row>
    <row r="64" spans="1:27" s="9" customFormat="1" ht="31.5" customHeight="1">
      <c r="A64" s="7">
        <v>54</v>
      </c>
      <c r="B64" s="8" t="s">
        <v>71</v>
      </c>
      <c r="C64" s="16">
        <v>2027122000</v>
      </c>
      <c r="D64" s="7">
        <f t="shared" si="23"/>
        <v>141160000</v>
      </c>
      <c r="E64" s="7">
        <f t="shared" si="24"/>
        <v>2168282000</v>
      </c>
      <c r="F64" s="7">
        <f t="shared" si="11"/>
        <v>141160000</v>
      </c>
      <c r="G64" s="7">
        <v>133500000</v>
      </c>
      <c r="H64" s="7">
        <v>1500000</v>
      </c>
      <c r="I64" s="23"/>
      <c r="J64" s="23"/>
      <c r="K64" s="26"/>
      <c r="L64" s="23"/>
      <c r="M64" s="25">
        <v>4660000</v>
      </c>
      <c r="N64" s="26"/>
      <c r="O64" s="28"/>
      <c r="P64" s="24"/>
      <c r="Q64" s="7"/>
      <c r="R64" s="24">
        <v>1500000</v>
      </c>
      <c r="S64" s="7"/>
      <c r="T64" s="7"/>
      <c r="U64" s="7"/>
      <c r="V64" s="7"/>
      <c r="W64" s="7"/>
      <c r="X64" s="7"/>
      <c r="Y64" s="7"/>
      <c r="Z64" s="7"/>
      <c r="AA64" s="7"/>
    </row>
    <row r="65" spans="1:27" s="9" customFormat="1" ht="36" customHeight="1">
      <c r="A65" s="7">
        <v>55</v>
      </c>
      <c r="B65" s="8" t="s">
        <v>47</v>
      </c>
      <c r="C65" s="16">
        <f>1000*1431980.7</f>
        <v>1431980700</v>
      </c>
      <c r="D65" s="7">
        <f t="shared" ref="D65" si="27">+F65</f>
        <v>53160000</v>
      </c>
      <c r="E65" s="7">
        <f t="shared" ref="E65:E66" si="28">+C65+D65</f>
        <v>1485140700</v>
      </c>
      <c r="F65" s="7">
        <f t="shared" si="11"/>
        <v>53160000</v>
      </c>
      <c r="G65" s="7">
        <v>49000000</v>
      </c>
      <c r="H65" s="7">
        <v>-3500000</v>
      </c>
      <c r="I65" s="23"/>
      <c r="J65" s="23"/>
      <c r="K65" s="26"/>
      <c r="L65" s="23"/>
      <c r="M65" s="25">
        <v>4660000</v>
      </c>
      <c r="N65" s="26"/>
      <c r="O65" s="28"/>
      <c r="P65" s="24">
        <v>2000000</v>
      </c>
      <c r="Q65" s="7"/>
      <c r="R65" s="24">
        <v>1000000</v>
      </c>
      <c r="S65" s="7"/>
      <c r="T65" s="7"/>
      <c r="U65" s="7"/>
      <c r="V65" s="7"/>
      <c r="W65" s="7"/>
      <c r="X65" s="7"/>
      <c r="Y65" s="7"/>
      <c r="Z65" s="7"/>
      <c r="AA65" s="7"/>
    </row>
    <row r="66" spans="1:27" s="9" customFormat="1" ht="40.5" customHeight="1">
      <c r="A66" s="7">
        <v>56</v>
      </c>
      <c r="B66" s="8" t="s">
        <v>46</v>
      </c>
      <c r="C66" s="16">
        <f>1000*1738878.2</f>
        <v>1738878200</v>
      </c>
      <c r="D66" s="7">
        <f>+F66</f>
        <v>84960000</v>
      </c>
      <c r="E66" s="7">
        <f t="shared" si="28"/>
        <v>1823838200</v>
      </c>
      <c r="F66" s="7">
        <f t="shared" si="11"/>
        <v>84960000</v>
      </c>
      <c r="G66" s="7">
        <v>77000000</v>
      </c>
      <c r="H66" s="7">
        <v>-500000</v>
      </c>
      <c r="I66" s="23"/>
      <c r="J66" s="23">
        <v>2000000</v>
      </c>
      <c r="K66" s="26"/>
      <c r="L66" s="23"/>
      <c r="M66" s="25">
        <v>4660000</v>
      </c>
      <c r="N66" s="26"/>
      <c r="O66" s="28"/>
      <c r="P66" s="24">
        <v>1000000</v>
      </c>
      <c r="Q66" s="7"/>
      <c r="R66" s="24">
        <v>800000</v>
      </c>
      <c r="S66" s="7"/>
      <c r="T66" s="7"/>
      <c r="U66" s="7"/>
      <c r="V66" s="7"/>
      <c r="W66" s="7"/>
      <c r="X66" s="7"/>
      <c r="Y66" s="7"/>
      <c r="Z66" s="7"/>
      <c r="AA66" s="7"/>
    </row>
    <row r="67" spans="1:27" s="11" customFormat="1" ht="11.25">
      <c r="A67" s="42" t="s">
        <v>13</v>
      </c>
      <c r="B67" s="43"/>
      <c r="C67" s="17">
        <f t="shared" ref="C67:AA67" si="29">SUM(C11:C66)</f>
        <v>133022930700</v>
      </c>
      <c r="D67" s="17">
        <f>SUM(D11:D66)</f>
        <v>1777600000</v>
      </c>
      <c r="E67" s="17">
        <f t="shared" si="29"/>
        <v>134800530700</v>
      </c>
      <c r="F67" s="10">
        <f t="shared" si="29"/>
        <v>1777600000</v>
      </c>
      <c r="G67" s="10">
        <f t="shared" si="29"/>
        <v>1742600000</v>
      </c>
      <c r="H67" s="10">
        <f t="shared" si="29"/>
        <v>35000000</v>
      </c>
      <c r="I67" s="10">
        <f t="shared" si="29"/>
        <v>-26230000</v>
      </c>
      <c r="J67" s="10">
        <f t="shared" si="29"/>
        <v>-49041500</v>
      </c>
      <c r="K67" s="10">
        <f t="shared" si="29"/>
        <v>-19800000</v>
      </c>
      <c r="L67" s="10">
        <f t="shared" si="29"/>
        <v>1600000</v>
      </c>
      <c r="M67" s="10">
        <f t="shared" si="29"/>
        <v>91896600</v>
      </c>
      <c r="N67" s="10">
        <f t="shared" si="29"/>
        <v>430000</v>
      </c>
      <c r="O67" s="10">
        <f t="shared" si="29"/>
        <v>-3000000</v>
      </c>
      <c r="P67" s="10">
        <f t="shared" si="29"/>
        <v>17700000</v>
      </c>
      <c r="Q67" s="10">
        <f t="shared" si="29"/>
        <v>1000000</v>
      </c>
      <c r="R67" s="10">
        <f t="shared" si="29"/>
        <v>29536000</v>
      </c>
      <c r="S67" s="10">
        <f t="shared" si="29"/>
        <v>1500000</v>
      </c>
      <c r="T67" s="10">
        <f t="shared" si="29"/>
        <v>113100</v>
      </c>
      <c r="U67" s="10">
        <f t="shared" si="29"/>
        <v>1080000</v>
      </c>
      <c r="V67" s="10">
        <f t="shared" si="29"/>
        <v>6371000</v>
      </c>
      <c r="W67" s="10">
        <f t="shared" si="29"/>
        <v>250000</v>
      </c>
      <c r="X67" s="10">
        <f t="shared" si="29"/>
        <v>-810000</v>
      </c>
      <c r="Y67" s="10">
        <f t="shared" si="29"/>
        <v>-660000</v>
      </c>
      <c r="Z67" s="10">
        <f t="shared" si="29"/>
        <v>82672400</v>
      </c>
      <c r="AA67" s="10">
        <f t="shared" si="29"/>
        <v>-134607600</v>
      </c>
    </row>
    <row r="68" spans="1:27">
      <c r="A68" s="12"/>
      <c r="B68" s="13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>
      <c r="H69" s="18"/>
      <c r="I69" s="22">
        <f>SUM(I67:AA67)</f>
        <v>0</v>
      </c>
    </row>
    <row r="70" spans="1:27">
      <c r="A70" s="44" t="s">
        <v>86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</sheetData>
  <mergeCells count="7">
    <mergeCell ref="A70:AA70"/>
    <mergeCell ref="C68:AA68"/>
    <mergeCell ref="A7:AA7"/>
    <mergeCell ref="A8:B8"/>
    <mergeCell ref="A9:B10"/>
    <mergeCell ref="C9:AA9"/>
    <mergeCell ref="A67:B67"/>
  </mergeCells>
  <pageMargins left="0.11811023622047245" right="0.11811023622047245" top="0.51181102362204722" bottom="0.51181102362204722" header="0.31496062992125984" footer="0.31496062992125984"/>
  <pageSetup scale="5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ураа</cp:lastModifiedBy>
  <cp:lastPrinted>2015-11-06T10:21:56Z</cp:lastPrinted>
  <dcterms:created xsi:type="dcterms:W3CDTF">2015-08-18T00:03:43Z</dcterms:created>
  <dcterms:modified xsi:type="dcterms:W3CDTF">2015-11-06T10:21:59Z</dcterms:modified>
</cp:coreProperties>
</file>